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fi1-my.sharepoint.com/personal/christophe_lesage_inetum_com/Documents/Bureau/"/>
    </mc:Choice>
  </mc:AlternateContent>
  <xr:revisionPtr revIDLastSave="455" documentId="14_{03649093-3952-4060-9CA8-FDB42AEFD565}" xr6:coauthVersionLast="47" xr6:coauthVersionMax="47" xr10:uidLastSave="{87DCEEB5-2291-463F-A9F7-535B5D283BD2}"/>
  <bookViews>
    <workbookView xWindow="28692" yWindow="-108" windowWidth="29016" windowHeight="15972" tabRatio="682" xr2:uid="{00000000-000D-0000-FFFF-FFFF00000000}"/>
  </bookViews>
  <sheets>
    <sheet name="Découpage | Distribution" sheetId="6" r:id="rId1"/>
    <sheet name="Scènes vs Dispo" sheetId="11" r:id="rId2"/>
    <sheet name="Nb Répliques" sheetId="9" state="hidden" r:id="rId3"/>
    <sheet name="Personnages par scène (2)" sheetId="14" state="hidden" r:id="rId4"/>
    <sheet name="Planning mai-juin 2019" sheetId="12" state="hidden" r:id="rId5"/>
    <sheet name="Distribution originale" sheetId="8" state="hidden" r:id="rId6"/>
  </sheets>
  <definedNames>
    <definedName name="_xlnm.Print_Titles" localSheetId="0">'Découpage | Distribution'!$5:$5</definedName>
    <definedName name="_xlnm.Print_Titles" localSheetId="3">'Personnages par scène (2)'!$1:$1</definedName>
    <definedName name="_xlnm.Print_Area" localSheetId="0">'Découpage | Distribution'!$A$5:$AX$86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1" l="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CE98" i="6" l="1"/>
  <c r="AZ5" i="6"/>
  <c r="H4" i="11" l="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C104" i="6"/>
  <c r="BM3" i="6" s="1"/>
  <c r="C105" i="6"/>
  <c r="BN3" i="6" s="1"/>
  <c r="C106" i="6"/>
  <c r="BO3" i="6" s="1"/>
  <c r="C107" i="6"/>
  <c r="BP3" i="6" s="1"/>
  <c r="C108" i="6"/>
  <c r="BQ3" i="6" s="1"/>
  <c r="C109" i="6"/>
  <c r="BR3" i="6" s="1"/>
  <c r="C110" i="6"/>
  <c r="BS3" i="6" s="1"/>
  <c r="C111" i="6"/>
  <c r="BT3" i="6" s="1"/>
  <c r="C112" i="6"/>
  <c r="BU3" i="6" s="1"/>
  <c r="C113" i="6"/>
  <c r="BV3" i="6" s="1"/>
  <c r="C114" i="6"/>
  <c r="BW3" i="6" s="1"/>
  <c r="C115" i="6"/>
  <c r="BX3" i="6" s="1"/>
  <c r="C116" i="6"/>
  <c r="BY3" i="6" s="1"/>
  <c r="C117" i="6"/>
  <c r="BZ3" i="6" s="1"/>
  <c r="C118" i="6"/>
  <c r="CA3" i="6" s="1"/>
  <c r="C119" i="6"/>
  <c r="CB3" i="6" s="1"/>
  <c r="C120" i="6"/>
  <c r="CC3" i="6" s="1"/>
  <c r="G121" i="6" l="1"/>
  <c r="H121" i="6"/>
  <c r="I121" i="6"/>
  <c r="J121" i="6"/>
  <c r="K121" i="6"/>
  <c r="L121" i="6"/>
  <c r="M121" i="6"/>
  <c r="N121" i="6"/>
  <c r="O121" i="6"/>
  <c r="P121" i="6"/>
  <c r="Q121" i="6"/>
  <c r="R121" i="6"/>
  <c r="S121" i="6"/>
  <c r="T121" i="6"/>
  <c r="U121" i="6"/>
  <c r="V121" i="6"/>
  <c r="W121" i="6"/>
  <c r="X121" i="6"/>
  <c r="Y121" i="6"/>
  <c r="Z121" i="6"/>
  <c r="AA121" i="6"/>
  <c r="AB121" i="6"/>
  <c r="AC121" i="6"/>
  <c r="AD121" i="6"/>
  <c r="AE121" i="6"/>
  <c r="AF121" i="6"/>
  <c r="AG121" i="6"/>
  <c r="AH121" i="6"/>
  <c r="AI121" i="6"/>
  <c r="AJ121" i="6"/>
  <c r="AK121" i="6"/>
  <c r="AL121" i="6"/>
  <c r="AM121" i="6"/>
  <c r="AN121" i="6"/>
  <c r="AO121" i="6"/>
  <c r="AP121" i="6"/>
  <c r="AQ121" i="6"/>
  <c r="AR121" i="6"/>
  <c r="AS121" i="6"/>
  <c r="AT121" i="6"/>
  <c r="AU121" i="6"/>
  <c r="AV121" i="6"/>
  <c r="AW121" i="6"/>
  <c r="AX121" i="6"/>
  <c r="F121" i="6"/>
  <c r="E12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CE104" i="6"/>
  <c r="A9" i="11" l="1"/>
  <c r="BE5" i="6"/>
  <c r="CE96" i="6"/>
  <c r="A4" i="11"/>
  <c r="A24" i="11"/>
  <c r="BT5" i="6"/>
  <c r="CE95" i="6"/>
  <c r="BD5" i="6"/>
  <c r="A18" i="11"/>
  <c r="BN5" i="6"/>
  <c r="A25" i="11"/>
  <c r="BU5" i="6"/>
  <c r="CE118" i="6"/>
  <c r="CA5" i="6"/>
  <c r="CE110" i="6"/>
  <c r="BS5" i="6"/>
  <c r="CE102" i="6"/>
  <c r="BK5" i="6"/>
  <c r="CE94" i="6"/>
  <c r="BC5" i="6"/>
  <c r="A15" i="11"/>
  <c r="A10" i="11"/>
  <c r="BF5" i="6"/>
  <c r="A32" i="11"/>
  <c r="CB5" i="6"/>
  <c r="A30" i="11"/>
  <c r="BZ5" i="6"/>
  <c r="CE109" i="6"/>
  <c r="BR5" i="6"/>
  <c r="CE101" i="6"/>
  <c r="BJ5" i="6"/>
  <c r="CE93" i="6"/>
  <c r="BB5" i="6"/>
  <c r="A7" i="11"/>
  <c r="A17" i="11"/>
  <c r="BM5" i="6"/>
  <c r="CE116" i="6"/>
  <c r="BY5" i="6"/>
  <c r="CE108" i="6"/>
  <c r="BQ5" i="6"/>
  <c r="CE100" i="6"/>
  <c r="BI5" i="6"/>
  <c r="CE92" i="6"/>
  <c r="BA5" i="6"/>
  <c r="A26" i="11"/>
  <c r="BV5" i="6"/>
  <c r="A33" i="11"/>
  <c r="CC5" i="6"/>
  <c r="A16" i="11"/>
  <c r="BL5" i="6"/>
  <c r="CE115" i="6"/>
  <c r="BX5" i="6"/>
  <c r="A20" i="11"/>
  <c r="BP5" i="6"/>
  <c r="A12" i="11"/>
  <c r="BH5" i="6"/>
  <c r="CE114" i="6"/>
  <c r="BW5" i="6"/>
  <c r="A19" i="11"/>
  <c r="BO5" i="6"/>
  <c r="A11" i="11"/>
  <c r="BG5" i="6"/>
  <c r="CE103" i="6"/>
  <c r="A8" i="11"/>
  <c r="CE111" i="6"/>
  <c r="A29" i="11"/>
  <c r="CE112" i="6"/>
  <c r="A28" i="11"/>
  <c r="CE119" i="6"/>
  <c r="CE120" i="6"/>
  <c r="CE97" i="6"/>
  <c r="CE105" i="6"/>
  <c r="CE113" i="6"/>
  <c r="A5" i="11"/>
  <c r="A14" i="11"/>
  <c r="A6" i="11"/>
  <c r="A27" i="11"/>
  <c r="CE106" i="6"/>
  <c r="A21" i="11"/>
  <c r="A13" i="11"/>
  <c r="A22" i="11"/>
  <c r="CE99" i="6"/>
  <c r="CE107" i="6"/>
  <c r="CE117" i="6"/>
  <c r="A31" i="11"/>
  <c r="A23" i="11"/>
  <c r="Q2" i="14"/>
  <c r="Q3" i="14"/>
  <c r="Q4" i="14"/>
  <c r="Q5" i="14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Q23" i="14"/>
  <c r="Q24" i="14"/>
  <c r="Q25" i="14"/>
  <c r="Q26" i="14"/>
  <c r="Q27" i="14"/>
  <c r="Q28" i="14"/>
  <c r="Q29" i="14"/>
  <c r="Q30" i="14"/>
  <c r="Q31" i="14"/>
  <c r="Q32" i="14"/>
  <c r="Q33" i="14"/>
  <c r="Q34" i="14"/>
  <c r="Q35" i="14"/>
  <c r="Q36" i="14"/>
  <c r="Q37" i="14"/>
  <c r="Q38" i="14"/>
  <c r="Q39" i="14"/>
  <c r="Q40" i="14"/>
  <c r="Q41" i="14"/>
  <c r="Q42" i="14"/>
  <c r="Q43" i="14"/>
  <c r="Q44" i="14"/>
  <c r="Q45" i="14"/>
  <c r="Q46" i="14"/>
  <c r="Q47" i="14"/>
  <c r="Q48" i="14"/>
  <c r="Q49" i="14"/>
  <c r="Q50" i="14"/>
  <c r="Q51" i="14"/>
  <c r="Q52" i="14"/>
  <c r="Q53" i="14"/>
  <c r="Q54" i="14"/>
  <c r="Q55" i="14"/>
  <c r="Q56" i="14"/>
  <c r="Q57" i="14"/>
  <c r="Q58" i="14"/>
  <c r="Q59" i="14"/>
  <c r="Q60" i="14"/>
  <c r="Q61" i="14"/>
  <c r="Q62" i="14"/>
  <c r="Q63" i="14"/>
  <c r="Q64" i="14"/>
  <c r="Q65" i="14"/>
  <c r="Q66" i="14"/>
  <c r="Q67" i="14"/>
  <c r="Q68" i="14"/>
  <c r="Q69" i="14"/>
  <c r="Q70" i="14"/>
  <c r="Q71" i="14"/>
  <c r="Q72" i="14"/>
  <c r="Q73" i="14"/>
  <c r="Q74" i="14"/>
  <c r="Q75" i="14"/>
  <c r="Q76" i="14"/>
  <c r="Q77" i="14"/>
  <c r="Q78" i="14"/>
  <c r="Q79" i="14"/>
  <c r="Q80" i="14"/>
  <c r="Q81" i="14"/>
  <c r="Q82" i="14"/>
  <c r="CE86" i="6" l="1"/>
  <c r="CE85" i="6"/>
  <c r="CE84" i="6"/>
  <c r="CE83" i="6"/>
  <c r="CE82" i="6"/>
  <c r="CE81" i="6"/>
  <c r="CE80" i="6"/>
  <c r="CE79" i="6"/>
  <c r="CE78" i="6"/>
  <c r="CE77" i="6"/>
  <c r="CE76" i="6"/>
  <c r="CE75" i="6"/>
  <c r="CE74" i="6"/>
  <c r="CE73" i="6"/>
  <c r="CE72" i="6"/>
  <c r="CE71" i="6"/>
  <c r="CE70" i="6"/>
  <c r="CE69" i="6"/>
  <c r="CE68" i="6"/>
  <c r="CE67" i="6"/>
  <c r="CE66" i="6"/>
  <c r="CE65" i="6"/>
  <c r="CE64" i="6"/>
  <c r="CE63" i="6"/>
  <c r="CE62" i="6"/>
  <c r="CE61" i="6"/>
  <c r="CE60" i="6"/>
  <c r="CE59" i="6"/>
  <c r="CE58" i="6"/>
  <c r="CE57" i="6"/>
  <c r="CE56" i="6"/>
  <c r="CE55" i="6"/>
  <c r="CE54" i="6"/>
  <c r="CE53" i="6"/>
  <c r="CE52" i="6"/>
  <c r="CE51" i="6"/>
  <c r="CE50" i="6"/>
  <c r="CE49" i="6"/>
  <c r="CE48" i="6"/>
  <c r="CE47" i="6"/>
  <c r="CE46" i="6"/>
  <c r="CE45" i="6"/>
  <c r="CE44" i="6"/>
  <c r="CE43" i="6"/>
  <c r="CE42" i="6"/>
  <c r="CE41" i="6"/>
  <c r="CE40" i="6"/>
  <c r="CE39" i="6"/>
  <c r="CE38" i="6"/>
  <c r="CE37" i="6"/>
  <c r="CE36" i="6"/>
  <c r="CE35" i="6"/>
  <c r="CE34" i="6"/>
  <c r="CE33" i="6"/>
  <c r="CE32" i="6"/>
  <c r="CE31" i="6"/>
  <c r="CE30" i="6"/>
  <c r="CE29" i="6"/>
  <c r="CE28" i="6"/>
  <c r="CE27" i="6"/>
  <c r="CE26" i="6"/>
  <c r="CE25" i="6"/>
  <c r="CE24" i="6"/>
  <c r="CE23" i="6"/>
  <c r="CE22" i="6"/>
  <c r="CE21" i="6"/>
  <c r="CE20" i="6"/>
  <c r="CE19" i="6"/>
  <c r="CE18" i="6"/>
  <c r="CE17" i="6"/>
  <c r="CE16" i="6"/>
  <c r="CE15" i="6"/>
  <c r="CE14" i="6"/>
  <c r="CE13" i="6"/>
  <c r="CE12" i="6"/>
  <c r="CE11" i="6"/>
  <c r="CE10" i="6"/>
  <c r="CE9" i="6"/>
  <c r="CE8" i="6"/>
  <c r="CE7" i="6"/>
  <c r="CE6" i="6"/>
  <c r="R2" i="12"/>
  <c r="S2" i="12" s="1"/>
  <c r="T2" i="12" s="1"/>
  <c r="U2" i="12" s="1"/>
  <c r="V2" i="12" s="1"/>
  <c r="W2" i="12" s="1"/>
  <c r="Q2" i="12"/>
  <c r="E3" i="12"/>
  <c r="G3" i="12" s="1"/>
  <c r="I3" i="12" s="1"/>
  <c r="K3" i="12" s="1"/>
  <c r="M3" i="12" s="1"/>
  <c r="D3" i="12"/>
  <c r="F3" i="12" s="1"/>
  <c r="H3" i="12" s="1"/>
  <c r="J3" i="12" s="1"/>
  <c r="L3" i="12" s="1"/>
  <c r="E4" i="11" l="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CE91" i="6" l="1"/>
  <c r="B2" i="9"/>
  <c r="C5" i="9" s="1"/>
  <c r="E2" i="9"/>
  <c r="F2" i="9"/>
  <c r="G2" i="9"/>
  <c r="H2" i="9"/>
  <c r="I2" i="9"/>
  <c r="J2" i="9"/>
  <c r="K2" i="9"/>
  <c r="L2" i="9"/>
  <c r="M2" i="9"/>
  <c r="N2" i="9"/>
  <c r="O2" i="9"/>
  <c r="P2" i="9"/>
  <c r="D2" i="9"/>
  <c r="O1" i="9" l="1"/>
  <c r="K1" i="9"/>
  <c r="G1" i="9"/>
  <c r="C4" i="9"/>
  <c r="C28" i="9"/>
  <c r="C12" i="9"/>
  <c r="P1" i="9"/>
  <c r="H1" i="9"/>
  <c r="C32" i="9"/>
  <c r="C16" i="9"/>
  <c r="N1" i="9"/>
  <c r="J1" i="9"/>
  <c r="F1" i="9"/>
  <c r="C40" i="9"/>
  <c r="C24" i="9"/>
  <c r="C8" i="9"/>
  <c r="L1" i="9"/>
  <c r="E1" i="9"/>
  <c r="C36" i="9"/>
  <c r="C20" i="9"/>
  <c r="C43" i="9"/>
  <c r="C39" i="9"/>
  <c r="C35" i="9"/>
  <c r="C31" i="9"/>
  <c r="C27" i="9"/>
  <c r="C23" i="9"/>
  <c r="C19" i="9"/>
  <c r="C15" i="9"/>
  <c r="C11" i="9"/>
  <c r="C7" i="9"/>
  <c r="M1" i="9"/>
  <c r="C42" i="9"/>
  <c r="C38" i="9"/>
  <c r="C34" i="9"/>
  <c r="C30" i="9"/>
  <c r="C26" i="9"/>
  <c r="C22" i="9"/>
  <c r="C18" i="9"/>
  <c r="C14" i="9"/>
  <c r="C10" i="9"/>
  <c r="C6" i="9"/>
  <c r="D1" i="9"/>
  <c r="I1" i="9"/>
  <c r="C41" i="9"/>
  <c r="C37" i="9"/>
  <c r="C33" i="9"/>
  <c r="C29" i="9"/>
  <c r="C25" i="9"/>
  <c r="C21" i="9"/>
  <c r="C17" i="9"/>
  <c r="C13" i="9"/>
  <c r="C9" i="9"/>
  <c r="BM5" i="8"/>
  <c r="BL5" i="8"/>
  <c r="BK5" i="8"/>
  <c r="BJ5" i="8"/>
  <c r="BI5" i="8"/>
  <c r="BH5" i="8"/>
  <c r="BG5" i="8"/>
  <c r="BF5" i="8"/>
  <c r="BE5" i="8"/>
  <c r="BD5" i="8"/>
  <c r="BC5" i="8"/>
  <c r="BB5" i="8"/>
  <c r="BA5" i="8"/>
  <c r="AY104" i="8"/>
  <c r="AX104" i="8"/>
  <c r="AW104" i="8"/>
  <c r="AV104" i="8"/>
  <c r="AU104" i="8"/>
  <c r="AT104" i="8"/>
  <c r="AT4" i="8" s="1"/>
  <c r="AS104" i="8"/>
  <c r="AS4" i="8" s="1"/>
  <c r="AR104" i="8"/>
  <c r="AR4" i="8" s="1"/>
  <c r="AQ104" i="8"/>
  <c r="AQ90" i="8" s="1"/>
  <c r="AP104" i="8"/>
  <c r="AP90" i="8" s="1"/>
  <c r="AO104" i="8"/>
  <c r="AO90" i="8" s="1"/>
  <c r="AN104" i="8"/>
  <c r="AN4" i="8" s="1"/>
  <c r="AM104" i="8"/>
  <c r="AL104" i="8"/>
  <c r="AK104" i="8"/>
  <c r="AK90" i="8" s="1"/>
  <c r="AJ104" i="8"/>
  <c r="AJ4" i="8" s="1"/>
  <c r="AI104" i="8"/>
  <c r="AI4" i="8" s="1"/>
  <c r="AH104" i="8"/>
  <c r="AH4" i="8" s="1"/>
  <c r="AG104" i="8"/>
  <c r="AG4" i="8" s="1"/>
  <c r="AF104" i="8"/>
  <c r="AF4" i="8" s="1"/>
  <c r="AE104" i="8"/>
  <c r="AE90" i="8" s="1"/>
  <c r="AD104" i="8"/>
  <c r="AD4" i="8" s="1"/>
  <c r="AC104" i="8"/>
  <c r="AB104" i="8"/>
  <c r="AB4" i="8" s="1"/>
  <c r="AA104" i="8"/>
  <c r="AA90" i="8" s="1"/>
  <c r="Z104" i="8"/>
  <c r="Z4" i="8" s="1"/>
  <c r="Y104" i="8"/>
  <c r="Y4" i="8" s="1"/>
  <c r="X104" i="8"/>
  <c r="X4" i="8" s="1"/>
  <c r="W104" i="8"/>
  <c r="W4" i="8" s="1"/>
  <c r="V104" i="8"/>
  <c r="U104" i="8"/>
  <c r="U90" i="8" s="1"/>
  <c r="T104" i="8"/>
  <c r="T4" i="8" s="1"/>
  <c r="S104" i="8"/>
  <c r="S90" i="8" s="1"/>
  <c r="R104" i="8"/>
  <c r="Q104" i="8"/>
  <c r="Q90" i="8" s="1"/>
  <c r="P104" i="8"/>
  <c r="P4" i="8" s="1"/>
  <c r="O104" i="8"/>
  <c r="O4" i="8" s="1"/>
  <c r="N104" i="8"/>
  <c r="N4" i="8" s="1"/>
  <c r="M104" i="8"/>
  <c r="M90" i="8" s="1"/>
  <c r="L104" i="8"/>
  <c r="L4" i="8" s="1"/>
  <c r="K104" i="8"/>
  <c r="K90" i="8" s="1"/>
  <c r="J104" i="8"/>
  <c r="J90" i="8" s="1"/>
  <c r="I104" i="8"/>
  <c r="H104" i="8"/>
  <c r="H4" i="8" s="1"/>
  <c r="G104" i="8"/>
  <c r="G90" i="8" s="1"/>
  <c r="F104" i="8"/>
  <c r="F90" i="8" s="1"/>
  <c r="BN103" i="8"/>
  <c r="E103" i="8"/>
  <c r="BN102" i="8"/>
  <c r="E102" i="8"/>
  <c r="BN101" i="8"/>
  <c r="E101" i="8"/>
  <c r="BN100" i="8"/>
  <c r="E100" i="8"/>
  <c r="BN99" i="8"/>
  <c r="E99" i="8"/>
  <c r="BN98" i="8"/>
  <c r="E98" i="8"/>
  <c r="BN97" i="8"/>
  <c r="E97" i="8"/>
  <c r="BN96" i="8"/>
  <c r="E96" i="8"/>
  <c r="BN95" i="8"/>
  <c r="E95" i="8"/>
  <c r="BN94" i="8"/>
  <c r="E94" i="8"/>
  <c r="BN93" i="8"/>
  <c r="E93" i="8"/>
  <c r="BN92" i="8"/>
  <c r="E92" i="8"/>
  <c r="BN91" i="8"/>
  <c r="E91" i="8"/>
  <c r="AY90" i="8"/>
  <c r="AX90" i="8"/>
  <c r="AW90" i="8"/>
  <c r="AV90" i="8"/>
  <c r="AU90" i="8"/>
  <c r="AT90" i="8"/>
  <c r="AS90" i="8"/>
  <c r="AN90" i="8"/>
  <c r="AM90" i="8"/>
  <c r="AL90" i="8"/>
  <c r="AJ90" i="8"/>
  <c r="AI90" i="8"/>
  <c r="AH90" i="8"/>
  <c r="AD90" i="8"/>
  <c r="AC90" i="8"/>
  <c r="Z90" i="8"/>
  <c r="V90" i="8"/>
  <c r="T90" i="8"/>
  <c r="R90" i="8"/>
  <c r="L90" i="8"/>
  <c r="I90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AY4" i="8"/>
  <c r="AX4" i="8"/>
  <c r="AW4" i="8"/>
  <c r="AV4" i="8"/>
  <c r="AU4" i="8"/>
  <c r="AQ4" i="8"/>
  <c r="AP4" i="8"/>
  <c r="AM4" i="8"/>
  <c r="AL4" i="8"/>
  <c r="AK4" i="8"/>
  <c r="AE4" i="8"/>
  <c r="AC4" i="8"/>
  <c r="V4" i="8"/>
  <c r="U4" i="8"/>
  <c r="S4" i="8"/>
  <c r="R4" i="8"/>
  <c r="I4" i="8"/>
  <c r="AY3" i="8"/>
  <c r="AX3" i="8"/>
  <c r="AW3" i="8"/>
  <c r="AV3" i="8"/>
  <c r="AU3" i="8"/>
  <c r="AT3" i="8"/>
  <c r="AS3" i="8"/>
  <c r="AR3" i="8"/>
  <c r="AQ3" i="8"/>
  <c r="AP3" i="8"/>
  <c r="AO3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D103" i="8" s="1"/>
  <c r="BM3" i="8" s="1"/>
  <c r="N3" i="8"/>
  <c r="M3" i="8"/>
  <c r="L3" i="8"/>
  <c r="D95" i="8" s="1"/>
  <c r="BE3" i="8" s="1"/>
  <c r="K3" i="8"/>
  <c r="J3" i="8"/>
  <c r="I3" i="8"/>
  <c r="H3" i="8"/>
  <c r="G3" i="8"/>
  <c r="F3" i="8"/>
  <c r="D26" i="8" s="1"/>
  <c r="AY1" i="8"/>
  <c r="AX1" i="8"/>
  <c r="AW1" i="8"/>
  <c r="AV1" i="8"/>
  <c r="AU1" i="8"/>
  <c r="AT1" i="8"/>
  <c r="AS1" i="8"/>
  <c r="AR1" i="8"/>
  <c r="AQ1" i="8"/>
  <c r="AP1" i="8"/>
  <c r="AO1" i="8"/>
  <c r="AN1" i="8"/>
  <c r="AM1" i="8"/>
  <c r="AL1" i="8"/>
  <c r="AK1" i="8"/>
  <c r="AJ1" i="8"/>
  <c r="AI1" i="8"/>
  <c r="AH1" i="8"/>
  <c r="AG1" i="8"/>
  <c r="AF1" i="8"/>
  <c r="AE1" i="8"/>
  <c r="AD1" i="8"/>
  <c r="AC1" i="8"/>
  <c r="AB1" i="8"/>
  <c r="AA1" i="8"/>
  <c r="Z1" i="8"/>
  <c r="Y1" i="8"/>
  <c r="X1" i="8"/>
  <c r="W1" i="8"/>
  <c r="V1" i="8"/>
  <c r="U1" i="8"/>
  <c r="T1" i="8"/>
  <c r="S1" i="8"/>
  <c r="R1" i="8"/>
  <c r="Q1" i="8"/>
  <c r="P1" i="8"/>
  <c r="O1" i="8"/>
  <c r="N1" i="8"/>
  <c r="M1" i="8"/>
  <c r="L1" i="8"/>
  <c r="K1" i="8"/>
  <c r="J1" i="8"/>
  <c r="I1" i="8"/>
  <c r="H1" i="8"/>
  <c r="G1" i="8"/>
  <c r="F1" i="8"/>
  <c r="D99" i="8" l="1"/>
  <c r="BI3" i="8" s="1"/>
  <c r="Y90" i="8"/>
  <c r="O90" i="8"/>
  <c r="K4" i="8"/>
  <c r="P90" i="8"/>
  <c r="D97" i="8"/>
  <c r="BG3" i="8" s="1"/>
  <c r="AF90" i="8"/>
  <c r="X90" i="8"/>
  <c r="AA4" i="8"/>
  <c r="N90" i="8"/>
  <c r="G4" i="8"/>
  <c r="J4" i="8"/>
  <c r="W90" i="8"/>
  <c r="Q4" i="8"/>
  <c r="M4" i="8"/>
  <c r="H90" i="8"/>
  <c r="AG90" i="8"/>
  <c r="F4" i="8"/>
  <c r="AR90" i="8"/>
  <c r="AO4" i="8"/>
  <c r="AB90" i="8"/>
  <c r="BG26" i="8"/>
  <c r="BM26" i="8"/>
  <c r="BI26" i="8"/>
  <c r="BE26" i="8"/>
  <c r="D83" i="8"/>
  <c r="D102" i="8"/>
  <c r="BL3" i="8" s="1"/>
  <c r="D80" i="8"/>
  <c r="BE80" i="8" s="1"/>
  <c r="D100" i="8"/>
  <c r="BJ3" i="8" s="1"/>
  <c r="D84" i="8"/>
  <c r="BG84" i="8" s="1"/>
  <c r="D68" i="8"/>
  <c r="D70" i="8"/>
  <c r="D66" i="8"/>
  <c r="BI66" i="8" s="1"/>
  <c r="D98" i="8"/>
  <c r="BH3" i="8" s="1"/>
  <c r="D39" i="8"/>
  <c r="D6" i="8"/>
  <c r="D12" i="8"/>
  <c r="BI12" i="8" s="1"/>
  <c r="D18" i="8"/>
  <c r="BM18" i="8" s="1"/>
  <c r="D74" i="8"/>
  <c r="BM74" i="8" s="1"/>
  <c r="D93" i="8"/>
  <c r="BC3" i="8" s="1"/>
  <c r="D47" i="8"/>
  <c r="BG47" i="8" s="1"/>
  <c r="D86" i="8"/>
  <c r="D79" i="8"/>
  <c r="BM79" i="8" s="1"/>
  <c r="D75" i="8"/>
  <c r="D76" i="8"/>
  <c r="BI76" i="8" s="1"/>
  <c r="D64" i="8"/>
  <c r="BE64" i="8" s="1"/>
  <c r="D61" i="8"/>
  <c r="BM61" i="8" s="1"/>
  <c r="D57" i="8"/>
  <c r="D53" i="8"/>
  <c r="BM53" i="8" s="1"/>
  <c r="D49" i="8"/>
  <c r="BE49" i="8" s="1"/>
  <c r="D77" i="8"/>
  <c r="D62" i="8"/>
  <c r="D58" i="8"/>
  <c r="BG58" i="8" s="1"/>
  <c r="D54" i="8"/>
  <c r="BE54" i="8" s="1"/>
  <c r="D50" i="8"/>
  <c r="BM50" i="8" s="1"/>
  <c r="D46" i="8"/>
  <c r="D91" i="8"/>
  <c r="BA3" i="8" s="1"/>
  <c r="D67" i="8"/>
  <c r="BI67" i="8" s="1"/>
  <c r="D45" i="8"/>
  <c r="BI45" i="8" s="1"/>
  <c r="D43" i="8"/>
  <c r="BI43" i="8" s="1"/>
  <c r="D35" i="8"/>
  <c r="BI35" i="8" s="1"/>
  <c r="D31" i="8"/>
  <c r="BE31" i="8" s="1"/>
  <c r="D27" i="8"/>
  <c r="BI27" i="8" s="1"/>
  <c r="D23" i="8"/>
  <c r="D19" i="8"/>
  <c r="BG19" i="8" s="1"/>
  <c r="D48" i="8"/>
  <c r="BM48" i="8" s="1"/>
  <c r="D40" i="8"/>
  <c r="BM40" i="8" s="1"/>
  <c r="D36" i="8"/>
  <c r="BG36" i="8" s="1"/>
  <c r="D32" i="8"/>
  <c r="BG32" i="8" s="1"/>
  <c r="D28" i="8"/>
  <c r="BM28" i="8" s="1"/>
  <c r="D24" i="8"/>
  <c r="BI24" i="8" s="1"/>
  <c r="D20" i="8"/>
  <c r="D16" i="8"/>
  <c r="BG16" i="8" s="1"/>
  <c r="D73" i="8"/>
  <c r="BI73" i="8" s="1"/>
  <c r="D65" i="8"/>
  <c r="BM65" i="8" s="1"/>
  <c r="D41" i="8"/>
  <c r="BM41" i="8" s="1"/>
  <c r="D37" i="8"/>
  <c r="BE37" i="8" s="1"/>
  <c r="D60" i="8"/>
  <c r="BG60" i="8" s="1"/>
  <c r="D52" i="8"/>
  <c r="BG52" i="8" s="1"/>
  <c r="D63" i="8"/>
  <c r="D55" i="8"/>
  <c r="BI55" i="8" s="1"/>
  <c r="D44" i="8"/>
  <c r="BE44" i="8" s="1"/>
  <c r="D42" i="8"/>
  <c r="BE42" i="8" s="1"/>
  <c r="D34" i="8"/>
  <c r="BM34" i="8" s="1"/>
  <c r="D33" i="8"/>
  <c r="BE33" i="8" s="1"/>
  <c r="D56" i="8"/>
  <c r="BG56" i="8" s="1"/>
  <c r="D9" i="8"/>
  <c r="BG9" i="8" s="1"/>
  <c r="D96" i="8"/>
  <c r="BF3" i="8" s="1"/>
  <c r="D72" i="8"/>
  <c r="BG72" i="8" s="1"/>
  <c r="D10" i="8"/>
  <c r="BM10" i="8" s="1"/>
  <c r="D11" i="8"/>
  <c r="BG11" i="8" s="1"/>
  <c r="D21" i="8"/>
  <c r="BE21" i="8" s="1"/>
  <c r="D29" i="8"/>
  <c r="BG29" i="8" s="1"/>
  <c r="D59" i="8"/>
  <c r="BG59" i="8" s="1"/>
  <c r="D92" i="8"/>
  <c r="BB3" i="8" s="1"/>
  <c r="D82" i="8"/>
  <c r="BI82" i="8" s="1"/>
  <c r="D78" i="8"/>
  <c r="BM78" i="8" s="1"/>
  <c r="D85" i="8"/>
  <c r="BI85" i="8" s="1"/>
  <c r="D71" i="8"/>
  <c r="BG71" i="8" s="1"/>
  <c r="D94" i="8"/>
  <c r="BD3" i="8" s="1"/>
  <c r="D69" i="8"/>
  <c r="BM69" i="8" s="1"/>
  <c r="D101" i="8"/>
  <c r="BK3" i="8" s="1"/>
  <c r="D8" i="8"/>
  <c r="BI8" i="8" s="1"/>
  <c r="D13" i="8"/>
  <c r="BI13" i="8" s="1"/>
  <c r="D17" i="8"/>
  <c r="BG17" i="8" s="1"/>
  <c r="D22" i="8"/>
  <c r="BM22" i="8" s="1"/>
  <c r="D30" i="8"/>
  <c r="BG30" i="8" s="1"/>
  <c r="D5" i="8"/>
  <c r="D7" i="8"/>
  <c r="BG7" i="8" s="1"/>
  <c r="D14" i="8"/>
  <c r="BM14" i="8" s="1"/>
  <c r="D15" i="8"/>
  <c r="BG15" i="8" s="1"/>
  <c r="D25" i="8"/>
  <c r="BM25" i="8" s="1"/>
  <c r="D38" i="8"/>
  <c r="BM38" i="8" s="1"/>
  <c r="D51" i="8"/>
  <c r="BI51" i="8" s="1"/>
  <c r="D81" i="8"/>
  <c r="BM81" i="8" s="1"/>
  <c r="D91" i="6"/>
  <c r="BG63" i="8" l="1"/>
  <c r="BG20" i="8"/>
  <c r="BG23" i="8"/>
  <c r="BG46" i="8"/>
  <c r="BG57" i="8"/>
  <c r="BG70" i="8"/>
  <c r="BG68" i="8"/>
  <c r="BG62" i="8"/>
  <c r="BG75" i="8"/>
  <c r="BG6" i="8"/>
  <c r="BG77" i="8"/>
  <c r="BG39" i="8"/>
  <c r="BG86" i="8"/>
  <c r="BI83" i="8"/>
  <c r="BI70" i="8"/>
  <c r="BI6" i="8"/>
  <c r="BE68" i="8"/>
  <c r="BE6" i="8"/>
  <c r="BE40" i="8"/>
  <c r="BE9" i="8"/>
  <c r="BE79" i="8"/>
  <c r="BI80" i="8"/>
  <c r="BE11" i="8"/>
  <c r="BI62" i="8"/>
  <c r="BE23" i="8"/>
  <c r="BE75" i="8"/>
  <c r="BK86" i="8"/>
  <c r="BK82" i="8"/>
  <c r="BK78" i="8"/>
  <c r="BK74" i="8"/>
  <c r="BK70" i="8"/>
  <c r="BK66" i="8"/>
  <c r="BK83" i="8"/>
  <c r="BK79" i="8"/>
  <c r="BK75" i="8"/>
  <c r="BK84" i="8"/>
  <c r="BK80" i="8"/>
  <c r="BK76" i="8"/>
  <c r="BK72" i="8"/>
  <c r="BK68" i="8"/>
  <c r="BK64" i="8"/>
  <c r="BK61" i="8"/>
  <c r="BK57" i="8"/>
  <c r="BK53" i="8"/>
  <c r="BK49" i="8"/>
  <c r="BK85" i="8"/>
  <c r="BK77" i="8"/>
  <c r="BK62" i="8"/>
  <c r="BK58" i="8"/>
  <c r="BK54" i="8"/>
  <c r="BK50" i="8"/>
  <c r="BK46" i="8"/>
  <c r="BK71" i="8"/>
  <c r="BK67" i="8"/>
  <c r="BK63" i="8"/>
  <c r="BK59" i="8"/>
  <c r="BK55" i="8"/>
  <c r="BK51" i="8"/>
  <c r="BK39" i="8"/>
  <c r="BK35" i="8"/>
  <c r="BK31" i="8"/>
  <c r="BK27" i="8"/>
  <c r="BK23" i="8"/>
  <c r="BK19" i="8"/>
  <c r="BK81" i="8"/>
  <c r="BK60" i="8"/>
  <c r="BK56" i="8"/>
  <c r="BK52" i="8"/>
  <c r="BK48" i="8"/>
  <c r="BK43" i="8"/>
  <c r="BK40" i="8"/>
  <c r="BK36" i="8"/>
  <c r="BK32" i="8"/>
  <c r="BK28" i="8"/>
  <c r="BK24" i="8"/>
  <c r="BK20" i="8"/>
  <c r="BK16" i="8"/>
  <c r="BK12" i="8"/>
  <c r="BK73" i="8"/>
  <c r="BK69" i="8"/>
  <c r="BK65" i="8"/>
  <c r="BK44" i="8"/>
  <c r="BK41" i="8"/>
  <c r="BK37" i="8"/>
  <c r="BK42" i="8"/>
  <c r="BK33" i="8"/>
  <c r="BK29" i="8"/>
  <c r="BK25" i="8"/>
  <c r="BK21" i="8"/>
  <c r="BK17" i="8"/>
  <c r="BK13" i="8"/>
  <c r="BK9" i="8"/>
  <c r="BK47" i="8"/>
  <c r="BK45" i="8"/>
  <c r="BK10" i="8"/>
  <c r="BK8" i="8"/>
  <c r="BK30" i="8"/>
  <c r="BK22" i="8"/>
  <c r="BK15" i="8"/>
  <c r="BK14" i="8"/>
  <c r="BK11" i="8"/>
  <c r="BK38" i="8"/>
  <c r="BK18" i="8"/>
  <c r="BK34" i="8"/>
  <c r="BK26" i="8"/>
  <c r="BK7" i="8"/>
  <c r="BK6" i="8"/>
  <c r="BH83" i="8"/>
  <c r="BH79" i="8"/>
  <c r="BH75" i="8"/>
  <c r="BH71" i="8"/>
  <c r="BH67" i="8"/>
  <c r="BH84" i="8"/>
  <c r="BH80" i="8"/>
  <c r="BH76" i="8"/>
  <c r="BH85" i="8"/>
  <c r="BH81" i="8"/>
  <c r="BH77" i="8"/>
  <c r="BH73" i="8"/>
  <c r="BH69" i="8"/>
  <c r="BH65" i="8"/>
  <c r="BH82" i="8"/>
  <c r="BH62" i="8"/>
  <c r="BH58" i="8"/>
  <c r="BH54" i="8"/>
  <c r="BH50" i="8"/>
  <c r="BH74" i="8"/>
  <c r="BH72" i="8"/>
  <c r="BH70" i="8"/>
  <c r="BH68" i="8"/>
  <c r="BH66" i="8"/>
  <c r="BH64" i="8"/>
  <c r="BH63" i="8"/>
  <c r="BH59" i="8"/>
  <c r="BH55" i="8"/>
  <c r="BH51" i="8"/>
  <c r="BH47" i="8"/>
  <c r="BH43" i="8"/>
  <c r="BH44" i="8"/>
  <c r="BH40" i="8"/>
  <c r="BH36" i="8"/>
  <c r="BH32" i="8"/>
  <c r="BH28" i="8"/>
  <c r="BH24" i="8"/>
  <c r="BH20" i="8"/>
  <c r="BH16" i="8"/>
  <c r="BH78" i="8"/>
  <c r="BH45" i="8"/>
  <c r="BH41" i="8"/>
  <c r="BH37" i="8"/>
  <c r="BH33" i="8"/>
  <c r="BH29" i="8"/>
  <c r="BH25" i="8"/>
  <c r="BH21" i="8"/>
  <c r="BH17" i="8"/>
  <c r="BH13" i="8"/>
  <c r="BH60" i="8"/>
  <c r="BH56" i="8"/>
  <c r="BH52" i="8"/>
  <c r="BH48" i="8"/>
  <c r="BH46" i="8"/>
  <c r="BH42" i="8"/>
  <c r="BH38" i="8"/>
  <c r="BH61" i="8"/>
  <c r="BH53" i="8"/>
  <c r="BH39" i="8"/>
  <c r="BH34" i="8"/>
  <c r="BH30" i="8"/>
  <c r="BH26" i="8"/>
  <c r="BH22" i="8"/>
  <c r="BH35" i="8"/>
  <c r="BH86" i="8"/>
  <c r="BH57" i="8"/>
  <c r="BH49" i="8"/>
  <c r="BH15" i="8"/>
  <c r="BH10" i="8"/>
  <c r="BH27" i="8"/>
  <c r="BH12" i="8"/>
  <c r="BH7" i="8"/>
  <c r="BH31" i="8"/>
  <c r="BH23" i="8"/>
  <c r="BH19" i="8"/>
  <c r="BH8" i="8"/>
  <c r="BH6" i="8"/>
  <c r="BH18" i="8"/>
  <c r="BH14" i="8"/>
  <c r="BH11" i="8"/>
  <c r="BH9" i="8"/>
  <c r="BE73" i="8"/>
  <c r="BA84" i="8"/>
  <c r="BA80" i="8"/>
  <c r="BA76" i="8"/>
  <c r="BA72" i="8"/>
  <c r="BA68" i="8"/>
  <c r="BA64" i="8"/>
  <c r="BA85" i="8"/>
  <c r="BA81" i="8"/>
  <c r="BA77" i="8"/>
  <c r="BA86" i="8"/>
  <c r="BA82" i="8"/>
  <c r="BA78" i="8"/>
  <c r="BA74" i="8"/>
  <c r="BA70" i="8"/>
  <c r="BA66" i="8"/>
  <c r="BA73" i="8"/>
  <c r="BA71" i="8"/>
  <c r="BA69" i="8"/>
  <c r="BA67" i="8"/>
  <c r="BA65" i="8"/>
  <c r="BA63" i="8"/>
  <c r="BA59" i="8"/>
  <c r="BA55" i="8"/>
  <c r="BA51" i="8"/>
  <c r="BA83" i="8"/>
  <c r="BA75" i="8"/>
  <c r="BA60" i="8"/>
  <c r="BA56" i="8"/>
  <c r="BA52" i="8"/>
  <c r="BA48" i="8"/>
  <c r="BA44" i="8"/>
  <c r="BA41" i="8"/>
  <c r="BA37" i="8"/>
  <c r="BA33" i="8"/>
  <c r="BA29" i="8"/>
  <c r="BA25" i="8"/>
  <c r="BA21" i="8"/>
  <c r="BA17" i="8"/>
  <c r="BA42" i="8"/>
  <c r="BA38" i="8"/>
  <c r="BA34" i="8"/>
  <c r="BA30" i="8"/>
  <c r="BA26" i="8"/>
  <c r="BA22" i="8"/>
  <c r="BA18" i="8"/>
  <c r="BA14" i="8"/>
  <c r="BA62" i="8"/>
  <c r="BA61" i="8"/>
  <c r="BA58" i="8"/>
  <c r="BA57" i="8"/>
  <c r="BA54" i="8"/>
  <c r="BA53" i="8"/>
  <c r="BA50" i="8"/>
  <c r="BA49" i="8"/>
  <c r="BA45" i="8"/>
  <c r="BA43" i="8"/>
  <c r="BA39" i="8"/>
  <c r="BA36" i="8"/>
  <c r="BA35" i="8"/>
  <c r="BA32" i="8"/>
  <c r="BA31" i="8"/>
  <c r="BA28" i="8"/>
  <c r="BA27" i="8"/>
  <c r="BA24" i="8"/>
  <c r="BA23" i="8"/>
  <c r="BA79" i="8"/>
  <c r="BA47" i="8"/>
  <c r="BA46" i="8"/>
  <c r="BA40" i="8"/>
  <c r="BA13" i="8"/>
  <c r="BA11" i="8"/>
  <c r="BA7" i="8"/>
  <c r="BA19" i="8"/>
  <c r="BA10" i="8"/>
  <c r="BA9" i="8"/>
  <c r="BA12" i="8"/>
  <c r="BA6" i="8"/>
  <c r="BA20" i="8"/>
  <c r="BA16" i="8"/>
  <c r="BA15" i="8"/>
  <c r="BA8" i="8"/>
  <c r="BJ85" i="8"/>
  <c r="BJ81" i="8"/>
  <c r="BJ77" i="8"/>
  <c r="BJ73" i="8"/>
  <c r="BJ69" i="8"/>
  <c r="BJ65" i="8"/>
  <c r="BJ86" i="8"/>
  <c r="BJ82" i="8"/>
  <c r="BJ78" i="8"/>
  <c r="BJ83" i="8"/>
  <c r="BJ79" i="8"/>
  <c r="BJ75" i="8"/>
  <c r="BJ71" i="8"/>
  <c r="BJ67" i="8"/>
  <c r="BJ80" i="8"/>
  <c r="BJ74" i="8"/>
  <c r="BJ72" i="8"/>
  <c r="BJ70" i="8"/>
  <c r="BJ68" i="8"/>
  <c r="BJ66" i="8"/>
  <c r="BJ64" i="8"/>
  <c r="BJ60" i="8"/>
  <c r="BJ56" i="8"/>
  <c r="BJ52" i="8"/>
  <c r="BJ48" i="8"/>
  <c r="BJ61" i="8"/>
  <c r="BJ57" i="8"/>
  <c r="BJ53" i="8"/>
  <c r="BJ49" i="8"/>
  <c r="BJ45" i="8"/>
  <c r="BJ47" i="8"/>
  <c r="BJ46" i="8"/>
  <c r="BJ42" i="8"/>
  <c r="BJ38" i="8"/>
  <c r="BJ34" i="8"/>
  <c r="BJ30" i="8"/>
  <c r="BJ26" i="8"/>
  <c r="BJ22" i="8"/>
  <c r="BJ18" i="8"/>
  <c r="BJ84" i="8"/>
  <c r="BJ63" i="8"/>
  <c r="BJ62" i="8"/>
  <c r="BJ59" i="8"/>
  <c r="BJ58" i="8"/>
  <c r="BJ55" i="8"/>
  <c r="BJ54" i="8"/>
  <c r="BJ51" i="8"/>
  <c r="BJ50" i="8"/>
  <c r="BJ39" i="8"/>
  <c r="BJ35" i="8"/>
  <c r="BJ31" i="8"/>
  <c r="BJ27" i="8"/>
  <c r="BJ23" i="8"/>
  <c r="BJ19" i="8"/>
  <c r="BJ15" i="8"/>
  <c r="BJ43" i="8"/>
  <c r="BJ40" i="8"/>
  <c r="BJ36" i="8"/>
  <c r="BJ37" i="8"/>
  <c r="BJ76" i="8"/>
  <c r="BJ44" i="8"/>
  <c r="BJ41" i="8"/>
  <c r="BJ8" i="8"/>
  <c r="BJ25" i="8"/>
  <c r="BJ17" i="8"/>
  <c r="BJ7" i="8"/>
  <c r="BJ6" i="8"/>
  <c r="BJ32" i="8"/>
  <c r="BJ24" i="8"/>
  <c r="BJ10" i="8"/>
  <c r="BJ9" i="8"/>
  <c r="BJ33" i="8"/>
  <c r="BJ29" i="8"/>
  <c r="BJ21" i="8"/>
  <c r="BJ16" i="8"/>
  <c r="BJ14" i="8"/>
  <c r="BJ13" i="8"/>
  <c r="BJ11" i="8"/>
  <c r="BJ28" i="8"/>
  <c r="BJ20" i="8"/>
  <c r="BJ12" i="8"/>
  <c r="BE69" i="8"/>
  <c r="BE10" i="8"/>
  <c r="BE8" i="8"/>
  <c r="BE16" i="8"/>
  <c r="BE24" i="8"/>
  <c r="BE32" i="8"/>
  <c r="BE45" i="8"/>
  <c r="BE14" i="8"/>
  <c r="BE30" i="8"/>
  <c r="BE67" i="8"/>
  <c r="BE25" i="8"/>
  <c r="BE41" i="8"/>
  <c r="BE50" i="8"/>
  <c r="BE58" i="8"/>
  <c r="BE48" i="8"/>
  <c r="BE51" i="8"/>
  <c r="BE74" i="8"/>
  <c r="BE77" i="8"/>
  <c r="BE84" i="8"/>
  <c r="BI10" i="8"/>
  <c r="BI7" i="8"/>
  <c r="BI20" i="8"/>
  <c r="BI28" i="8"/>
  <c r="BI39" i="8"/>
  <c r="BI54" i="8"/>
  <c r="BI42" i="8"/>
  <c r="BI17" i="8"/>
  <c r="BI33" i="8"/>
  <c r="BI44" i="8"/>
  <c r="BI60" i="8"/>
  <c r="BI59" i="8"/>
  <c r="BI69" i="8"/>
  <c r="BI86" i="8"/>
  <c r="BI64" i="8"/>
  <c r="BM8" i="8"/>
  <c r="BM13" i="8"/>
  <c r="BM15" i="8"/>
  <c r="BM23" i="8"/>
  <c r="BM31" i="8"/>
  <c r="BM36" i="8"/>
  <c r="BM75" i="8"/>
  <c r="BM42" i="8"/>
  <c r="BM73" i="8"/>
  <c r="BM29" i="8"/>
  <c r="BM43" i="8"/>
  <c r="BM54" i="8"/>
  <c r="BM62" i="8"/>
  <c r="BM52" i="8"/>
  <c r="BM51" i="8"/>
  <c r="BM66" i="8"/>
  <c r="BM82" i="8"/>
  <c r="BM85" i="8"/>
  <c r="BM76" i="8"/>
  <c r="BG8" i="8"/>
  <c r="BG22" i="8"/>
  <c r="BG13" i="8"/>
  <c r="BG14" i="8"/>
  <c r="BG34" i="8"/>
  <c r="BG33" i="8"/>
  <c r="BG37" i="8"/>
  <c r="BG51" i="8"/>
  <c r="BG85" i="8"/>
  <c r="BG24" i="8"/>
  <c r="BG40" i="8"/>
  <c r="BG27" i="8"/>
  <c r="BG43" i="8"/>
  <c r="BG50" i="8"/>
  <c r="BG65" i="8"/>
  <c r="BG73" i="8"/>
  <c r="BG61" i="8"/>
  <c r="BG76" i="8"/>
  <c r="BG79" i="8"/>
  <c r="BG74" i="8"/>
  <c r="BD83" i="8"/>
  <c r="BD79" i="8"/>
  <c r="BD75" i="8"/>
  <c r="BD71" i="8"/>
  <c r="BD67" i="8"/>
  <c r="BD84" i="8"/>
  <c r="BD80" i="8"/>
  <c r="BD76" i="8"/>
  <c r="BD85" i="8"/>
  <c r="BD81" i="8"/>
  <c r="BD77" i="8"/>
  <c r="BD73" i="8"/>
  <c r="BD69" i="8"/>
  <c r="BD65" i="8"/>
  <c r="BD64" i="8"/>
  <c r="BD62" i="8"/>
  <c r="BD58" i="8"/>
  <c r="BD54" i="8"/>
  <c r="BD50" i="8"/>
  <c r="BD82" i="8"/>
  <c r="BD63" i="8"/>
  <c r="BD59" i="8"/>
  <c r="BD55" i="8"/>
  <c r="BD51" i="8"/>
  <c r="BD47" i="8"/>
  <c r="BD86" i="8"/>
  <c r="BD60" i="8"/>
  <c r="BD56" i="8"/>
  <c r="BD52" i="8"/>
  <c r="BD45" i="8"/>
  <c r="BD40" i="8"/>
  <c r="BD36" i="8"/>
  <c r="BD32" i="8"/>
  <c r="BD28" i="8"/>
  <c r="BD24" i="8"/>
  <c r="BD20" i="8"/>
  <c r="BD16" i="8"/>
  <c r="BD72" i="8"/>
  <c r="BD68" i="8"/>
  <c r="BD61" i="8"/>
  <c r="BD57" i="8"/>
  <c r="BD53" i="8"/>
  <c r="BD49" i="8"/>
  <c r="BD48" i="8"/>
  <c r="BD46" i="8"/>
  <c r="BD41" i="8"/>
  <c r="BD37" i="8"/>
  <c r="BD33" i="8"/>
  <c r="BD29" i="8"/>
  <c r="BD25" i="8"/>
  <c r="BD21" i="8"/>
  <c r="BD17" i="8"/>
  <c r="BD13" i="8"/>
  <c r="BD78" i="8"/>
  <c r="BD42" i="8"/>
  <c r="BD38" i="8"/>
  <c r="BD74" i="8"/>
  <c r="BD70" i="8"/>
  <c r="BD66" i="8"/>
  <c r="BD39" i="8"/>
  <c r="BD34" i="8"/>
  <c r="BD30" i="8"/>
  <c r="BD26" i="8"/>
  <c r="BD22" i="8"/>
  <c r="BD18" i="8"/>
  <c r="BD10" i="8"/>
  <c r="BD43" i="8"/>
  <c r="BD7" i="8"/>
  <c r="BD35" i="8"/>
  <c r="BD27" i="8"/>
  <c r="BD15" i="8"/>
  <c r="BD14" i="8"/>
  <c r="BD8" i="8"/>
  <c r="BD44" i="8"/>
  <c r="BD11" i="8"/>
  <c r="BD9" i="8"/>
  <c r="BD6" i="8"/>
  <c r="BD31" i="8"/>
  <c r="BD23" i="8"/>
  <c r="BD19" i="8"/>
  <c r="BD12" i="8"/>
  <c r="BF85" i="8"/>
  <c r="BF81" i="8"/>
  <c r="BF77" i="8"/>
  <c r="BF73" i="8"/>
  <c r="BF69" i="8"/>
  <c r="BF65" i="8"/>
  <c r="BF86" i="8"/>
  <c r="BF82" i="8"/>
  <c r="BF78" i="8"/>
  <c r="BF83" i="8"/>
  <c r="BF79" i="8"/>
  <c r="BF75" i="8"/>
  <c r="BF71" i="8"/>
  <c r="BF67" i="8"/>
  <c r="BF60" i="8"/>
  <c r="BF56" i="8"/>
  <c r="BF52" i="8"/>
  <c r="BF80" i="8"/>
  <c r="BF61" i="8"/>
  <c r="BF57" i="8"/>
  <c r="BF53" i="8"/>
  <c r="BF49" i="8"/>
  <c r="BF45" i="8"/>
  <c r="BF76" i="8"/>
  <c r="BF72" i="8"/>
  <c r="BF68" i="8"/>
  <c r="BF48" i="8"/>
  <c r="BF42" i="8"/>
  <c r="BF38" i="8"/>
  <c r="BF34" i="8"/>
  <c r="BF30" i="8"/>
  <c r="BF26" i="8"/>
  <c r="BF22" i="8"/>
  <c r="BF18" i="8"/>
  <c r="BF64" i="8"/>
  <c r="BF43" i="8"/>
  <c r="BF39" i="8"/>
  <c r="BF35" i="8"/>
  <c r="BF31" i="8"/>
  <c r="BF27" i="8"/>
  <c r="BF23" i="8"/>
  <c r="BF19" i="8"/>
  <c r="BF15" i="8"/>
  <c r="BF84" i="8"/>
  <c r="BF74" i="8"/>
  <c r="BF70" i="8"/>
  <c r="BF66" i="8"/>
  <c r="BF44" i="8"/>
  <c r="BF40" i="8"/>
  <c r="BF36" i="8"/>
  <c r="BF58" i="8"/>
  <c r="BF50" i="8"/>
  <c r="BF47" i="8"/>
  <c r="BF46" i="8"/>
  <c r="BF59" i="8"/>
  <c r="BF51" i="8"/>
  <c r="BF37" i="8"/>
  <c r="BF33" i="8"/>
  <c r="BF62" i="8"/>
  <c r="BF54" i="8"/>
  <c r="BF13" i="8"/>
  <c r="BF12" i="8"/>
  <c r="BF8" i="8"/>
  <c r="BF63" i="8"/>
  <c r="BF41" i="8"/>
  <c r="BF28" i="8"/>
  <c r="BF20" i="8"/>
  <c r="BF16" i="8"/>
  <c r="BF14" i="8"/>
  <c r="BF10" i="8"/>
  <c r="BF9" i="8"/>
  <c r="BF6" i="8"/>
  <c r="BF25" i="8"/>
  <c r="BF11" i="8"/>
  <c r="BF55" i="8"/>
  <c r="BF32" i="8"/>
  <c r="BF24" i="8"/>
  <c r="BF17" i="8"/>
  <c r="BF29" i="8"/>
  <c r="BF21" i="8"/>
  <c r="BF7" i="8"/>
  <c r="BC86" i="8"/>
  <c r="BC82" i="8"/>
  <c r="BC78" i="8"/>
  <c r="BC74" i="8"/>
  <c r="BC70" i="8"/>
  <c r="BC66" i="8"/>
  <c r="BC83" i="8"/>
  <c r="BC79" i="8"/>
  <c r="BC75" i="8"/>
  <c r="BC84" i="8"/>
  <c r="BC80" i="8"/>
  <c r="BC76" i="8"/>
  <c r="BC72" i="8"/>
  <c r="BC68" i="8"/>
  <c r="BC61" i="8"/>
  <c r="BC57" i="8"/>
  <c r="BC53" i="8"/>
  <c r="BC49" i="8"/>
  <c r="BC81" i="8"/>
  <c r="BC64" i="8"/>
  <c r="BC62" i="8"/>
  <c r="BC58" i="8"/>
  <c r="BC54" i="8"/>
  <c r="BC50" i="8"/>
  <c r="BC46" i="8"/>
  <c r="BC73" i="8"/>
  <c r="BC69" i="8"/>
  <c r="BC65" i="8"/>
  <c r="BC63" i="8"/>
  <c r="BC59" i="8"/>
  <c r="BC55" i="8"/>
  <c r="BC51" i="8"/>
  <c r="BC44" i="8"/>
  <c r="BC43" i="8"/>
  <c r="BC39" i="8"/>
  <c r="BC35" i="8"/>
  <c r="BC31" i="8"/>
  <c r="BC27" i="8"/>
  <c r="BC23" i="8"/>
  <c r="BC19" i="8"/>
  <c r="BC77" i="8"/>
  <c r="BC60" i="8"/>
  <c r="BC56" i="8"/>
  <c r="BC52" i="8"/>
  <c r="BC47" i="8"/>
  <c r="BC45" i="8"/>
  <c r="BC40" i="8"/>
  <c r="BC36" i="8"/>
  <c r="BC32" i="8"/>
  <c r="BC28" i="8"/>
  <c r="BC24" i="8"/>
  <c r="BC20" i="8"/>
  <c r="BC16" i="8"/>
  <c r="BC71" i="8"/>
  <c r="BC67" i="8"/>
  <c r="BC48" i="8"/>
  <c r="BC41" i="8"/>
  <c r="BC37" i="8"/>
  <c r="BC85" i="8"/>
  <c r="BC38" i="8"/>
  <c r="BC33" i="8"/>
  <c r="BC29" i="8"/>
  <c r="BC25" i="8"/>
  <c r="BC21" i="8"/>
  <c r="BC17" i="8"/>
  <c r="BC15" i="8"/>
  <c r="BC9" i="8"/>
  <c r="BC34" i="8"/>
  <c r="BC12" i="8"/>
  <c r="BC26" i="8"/>
  <c r="BC18" i="8"/>
  <c r="BC7" i="8"/>
  <c r="BC42" i="8"/>
  <c r="BC14" i="8"/>
  <c r="BC13" i="8"/>
  <c r="BC10" i="8"/>
  <c r="BC8" i="8"/>
  <c r="BC30" i="8"/>
  <c r="BC22" i="8"/>
  <c r="BC11" i="8"/>
  <c r="BC6" i="8"/>
  <c r="BE12" i="8"/>
  <c r="BE13" i="8"/>
  <c r="BE15" i="8"/>
  <c r="BE19" i="8"/>
  <c r="BE27" i="8"/>
  <c r="BE35" i="8"/>
  <c r="BE39" i="8"/>
  <c r="BE18" i="8"/>
  <c r="BE34" i="8"/>
  <c r="BE71" i="8"/>
  <c r="BE29" i="8"/>
  <c r="BE46" i="8"/>
  <c r="BE53" i="8"/>
  <c r="BE61" i="8"/>
  <c r="BE52" i="8"/>
  <c r="BE55" i="8"/>
  <c r="BE83" i="8"/>
  <c r="BE78" i="8"/>
  <c r="BE81" i="8"/>
  <c r="BE72" i="8"/>
  <c r="BI15" i="8"/>
  <c r="BI11" i="8"/>
  <c r="BI23" i="8"/>
  <c r="BI31" i="8"/>
  <c r="BI49" i="8"/>
  <c r="BI57" i="8"/>
  <c r="BI14" i="8"/>
  <c r="BI30" i="8"/>
  <c r="BI46" i="8"/>
  <c r="BI21" i="8"/>
  <c r="BI37" i="8"/>
  <c r="BI48" i="8"/>
  <c r="BI79" i="8"/>
  <c r="BI63" i="8"/>
  <c r="BI71" i="8"/>
  <c r="BI74" i="8"/>
  <c r="BI77" i="8"/>
  <c r="BI68" i="8"/>
  <c r="BI84" i="8"/>
  <c r="BM12" i="8"/>
  <c r="BM71" i="8"/>
  <c r="BM16" i="8"/>
  <c r="BM24" i="8"/>
  <c r="BM32" i="8"/>
  <c r="BM39" i="8"/>
  <c r="BM30" i="8"/>
  <c r="BM45" i="8"/>
  <c r="BM17" i="8"/>
  <c r="BM33" i="8"/>
  <c r="BM49" i="8"/>
  <c r="BM57" i="8"/>
  <c r="BM83" i="8"/>
  <c r="BM56" i="8"/>
  <c r="BM55" i="8"/>
  <c r="BM70" i="8"/>
  <c r="BM86" i="8"/>
  <c r="BM64" i="8"/>
  <c r="BM80" i="8"/>
  <c r="BG10" i="8"/>
  <c r="BG18" i="8"/>
  <c r="BG42" i="8"/>
  <c r="BG21" i="8"/>
  <c r="BG38" i="8"/>
  <c r="BG41" i="8"/>
  <c r="BG55" i="8"/>
  <c r="BG12" i="8"/>
  <c r="BG28" i="8"/>
  <c r="BG44" i="8"/>
  <c r="BG31" i="8"/>
  <c r="BG64" i="8"/>
  <c r="BG54" i="8"/>
  <c r="BG67" i="8"/>
  <c r="BG49" i="8"/>
  <c r="BG81" i="8"/>
  <c r="BG80" i="8"/>
  <c r="BG83" i="8"/>
  <c r="BG78" i="8"/>
  <c r="BB85" i="8"/>
  <c r="BB81" i="8"/>
  <c r="BB77" i="8"/>
  <c r="BB73" i="8"/>
  <c r="BB69" i="8"/>
  <c r="BB65" i="8"/>
  <c r="BB86" i="8"/>
  <c r="BB82" i="8"/>
  <c r="BB78" i="8"/>
  <c r="BB83" i="8"/>
  <c r="BB79" i="8"/>
  <c r="BB75" i="8"/>
  <c r="BB71" i="8"/>
  <c r="BB67" i="8"/>
  <c r="BB84" i="8"/>
  <c r="BB76" i="8"/>
  <c r="BB74" i="8"/>
  <c r="BB72" i="8"/>
  <c r="BB70" i="8"/>
  <c r="BB68" i="8"/>
  <c r="BB66" i="8"/>
  <c r="BB60" i="8"/>
  <c r="BB56" i="8"/>
  <c r="BB52" i="8"/>
  <c r="BB61" i="8"/>
  <c r="BB57" i="8"/>
  <c r="BB53" i="8"/>
  <c r="BB49" i="8"/>
  <c r="BB45" i="8"/>
  <c r="BB80" i="8"/>
  <c r="BB42" i="8"/>
  <c r="BB38" i="8"/>
  <c r="BB34" i="8"/>
  <c r="BB30" i="8"/>
  <c r="BB26" i="8"/>
  <c r="BB22" i="8"/>
  <c r="BB18" i="8"/>
  <c r="BB63" i="8"/>
  <c r="BB62" i="8"/>
  <c r="BB59" i="8"/>
  <c r="BB58" i="8"/>
  <c r="BB55" i="8"/>
  <c r="BB54" i="8"/>
  <c r="BB51" i="8"/>
  <c r="BB50" i="8"/>
  <c r="BB44" i="8"/>
  <c r="BB43" i="8"/>
  <c r="BB39" i="8"/>
  <c r="BB35" i="8"/>
  <c r="BB31" i="8"/>
  <c r="BB27" i="8"/>
  <c r="BB23" i="8"/>
  <c r="BB19" i="8"/>
  <c r="BB15" i="8"/>
  <c r="BB64" i="8"/>
  <c r="BB47" i="8"/>
  <c r="BB46" i="8"/>
  <c r="BB40" i="8"/>
  <c r="BB41" i="8"/>
  <c r="BB48" i="8"/>
  <c r="BB37" i="8"/>
  <c r="BB14" i="8"/>
  <c r="BB12" i="8"/>
  <c r="BB8" i="8"/>
  <c r="BB29" i="8"/>
  <c r="BB21" i="8"/>
  <c r="BB11" i="8"/>
  <c r="BB6" i="8"/>
  <c r="BB28" i="8"/>
  <c r="BB20" i="8"/>
  <c r="BB16" i="8"/>
  <c r="BB36" i="8"/>
  <c r="BB25" i="8"/>
  <c r="BB7" i="8"/>
  <c r="BB33" i="8"/>
  <c r="BB32" i="8"/>
  <c r="BB24" i="8"/>
  <c r="BB17" i="8"/>
  <c r="BB13" i="8"/>
  <c r="BB10" i="8"/>
  <c r="BB9" i="8"/>
  <c r="BL83" i="8"/>
  <c r="BL79" i="8"/>
  <c r="BL75" i="8"/>
  <c r="BL71" i="8"/>
  <c r="BL67" i="8"/>
  <c r="BL63" i="8"/>
  <c r="BL84" i="8"/>
  <c r="BL80" i="8"/>
  <c r="BL76" i="8"/>
  <c r="BL85" i="8"/>
  <c r="BL81" i="8"/>
  <c r="BL77" i="8"/>
  <c r="BL73" i="8"/>
  <c r="BL69" i="8"/>
  <c r="BL65" i="8"/>
  <c r="BL62" i="8"/>
  <c r="BL58" i="8"/>
  <c r="BL54" i="8"/>
  <c r="BL50" i="8"/>
  <c r="BL86" i="8"/>
  <c r="BL78" i="8"/>
  <c r="BL59" i="8"/>
  <c r="BL55" i="8"/>
  <c r="BL51" i="8"/>
  <c r="BL47" i="8"/>
  <c r="BL43" i="8"/>
  <c r="BL60" i="8"/>
  <c r="BL56" i="8"/>
  <c r="BL52" i="8"/>
  <c r="BL48" i="8"/>
  <c r="BL40" i="8"/>
  <c r="BL36" i="8"/>
  <c r="BL32" i="8"/>
  <c r="BL28" i="8"/>
  <c r="BL24" i="8"/>
  <c r="BL20" i="8"/>
  <c r="BL16" i="8"/>
  <c r="BL74" i="8"/>
  <c r="BL70" i="8"/>
  <c r="BL66" i="8"/>
  <c r="BL61" i="8"/>
  <c r="BL57" i="8"/>
  <c r="BL53" i="8"/>
  <c r="BL49" i="8"/>
  <c r="BL44" i="8"/>
  <c r="BL41" i="8"/>
  <c r="BL37" i="8"/>
  <c r="BL33" i="8"/>
  <c r="BL29" i="8"/>
  <c r="BL25" i="8"/>
  <c r="BL21" i="8"/>
  <c r="BL17" i="8"/>
  <c r="BL13" i="8"/>
  <c r="BL45" i="8"/>
  <c r="BL42" i="8"/>
  <c r="BL38" i="8"/>
  <c r="BL82" i="8"/>
  <c r="BL72" i="8"/>
  <c r="BL68" i="8"/>
  <c r="BL64" i="8"/>
  <c r="BL34" i="8"/>
  <c r="BL30" i="8"/>
  <c r="BL26" i="8"/>
  <c r="BL22" i="8"/>
  <c r="BL18" i="8"/>
  <c r="BL14" i="8"/>
  <c r="BL12" i="8"/>
  <c r="BL10" i="8"/>
  <c r="BL39" i="8"/>
  <c r="BL35" i="8"/>
  <c r="BL19" i="8"/>
  <c r="BL15" i="8"/>
  <c r="BL11" i="8"/>
  <c r="BL9" i="8"/>
  <c r="BL31" i="8"/>
  <c r="BL23" i="8"/>
  <c r="BL46" i="8"/>
  <c r="BL7" i="8"/>
  <c r="BL6" i="8"/>
  <c r="BL27" i="8"/>
  <c r="BL8" i="8"/>
  <c r="BE65" i="8"/>
  <c r="BE7" i="8"/>
  <c r="BE20" i="8"/>
  <c r="BE28" i="8"/>
  <c r="BE36" i="8"/>
  <c r="BE43" i="8"/>
  <c r="BE22" i="8"/>
  <c r="BE38" i="8"/>
  <c r="BE17" i="8"/>
  <c r="BE47" i="8"/>
  <c r="BE62" i="8"/>
  <c r="BE56" i="8"/>
  <c r="BE59" i="8"/>
  <c r="BE66" i="8"/>
  <c r="BE82" i="8"/>
  <c r="BE85" i="8"/>
  <c r="BE76" i="8"/>
  <c r="BI16" i="8"/>
  <c r="BI40" i="8"/>
  <c r="BI19" i="8"/>
  <c r="BI32" i="8"/>
  <c r="BI50" i="8"/>
  <c r="BI58" i="8"/>
  <c r="BI18" i="8"/>
  <c r="BI34" i="8"/>
  <c r="BI47" i="8"/>
  <c r="BI25" i="8"/>
  <c r="BI41" i="8"/>
  <c r="BI52" i="8"/>
  <c r="BI65" i="8"/>
  <c r="BI78" i="8"/>
  <c r="BI81" i="8"/>
  <c r="BI72" i="8"/>
  <c r="BM9" i="8"/>
  <c r="BM67" i="8"/>
  <c r="BM7" i="8"/>
  <c r="BM19" i="8"/>
  <c r="BM27" i="8"/>
  <c r="BM35" i="8"/>
  <c r="BM46" i="8"/>
  <c r="BM21" i="8"/>
  <c r="BM37" i="8"/>
  <c r="BM58" i="8"/>
  <c r="BM44" i="8"/>
  <c r="BM60" i="8"/>
  <c r="BM59" i="8"/>
  <c r="BM77" i="8"/>
  <c r="BM68" i="8"/>
  <c r="BM84" i="8"/>
  <c r="BG25" i="8"/>
  <c r="BG48" i="8"/>
  <c r="BG45" i="8"/>
  <c r="BG35" i="8"/>
  <c r="BG69" i="8"/>
  <c r="BG53" i="8"/>
  <c r="BG66" i="8"/>
  <c r="BG82" i="8"/>
  <c r="BE57" i="8"/>
  <c r="BE60" i="8"/>
  <c r="BE63" i="8"/>
  <c r="BE70" i="8"/>
  <c r="BE86" i="8"/>
  <c r="BI9" i="8"/>
  <c r="BI75" i="8"/>
  <c r="BI36" i="8"/>
  <c r="BI53" i="8"/>
  <c r="BI61" i="8"/>
  <c r="BI22" i="8"/>
  <c r="BI38" i="8"/>
  <c r="BI29" i="8"/>
  <c r="BI56" i="8"/>
  <c r="BM6" i="8"/>
  <c r="BM11" i="8"/>
  <c r="BM20" i="8"/>
  <c r="BM47" i="8"/>
  <c r="BM63" i="8"/>
  <c r="BM72" i="8"/>
  <c r="F1" i="6"/>
  <c r="G1" i="6"/>
  <c r="H1" i="6"/>
  <c r="I1" i="6"/>
  <c r="J1" i="6"/>
  <c r="K1" i="6"/>
  <c r="L1" i="6"/>
  <c r="M1" i="6"/>
  <c r="N1" i="6"/>
  <c r="O1" i="6"/>
  <c r="P1" i="6"/>
  <c r="Q1" i="6"/>
  <c r="R1" i="6"/>
  <c r="S1" i="6"/>
  <c r="T1" i="6"/>
  <c r="U1" i="6"/>
  <c r="V1" i="6"/>
  <c r="W1" i="6"/>
  <c r="X1" i="6"/>
  <c r="Y1" i="6"/>
  <c r="Z1" i="6"/>
  <c r="AA1" i="6"/>
  <c r="AB1" i="6"/>
  <c r="AC1" i="6"/>
  <c r="AD1" i="6"/>
  <c r="AE1" i="6"/>
  <c r="AF1" i="6"/>
  <c r="AG1" i="6"/>
  <c r="AH1" i="6"/>
  <c r="AI1" i="6"/>
  <c r="AJ1" i="6"/>
  <c r="AK1" i="6"/>
  <c r="AL1" i="6"/>
  <c r="AM1" i="6"/>
  <c r="AN1" i="6"/>
  <c r="AO1" i="6"/>
  <c r="AP1" i="6"/>
  <c r="AQ1" i="6"/>
  <c r="AR1" i="6"/>
  <c r="AS1" i="6"/>
  <c r="AT1" i="6"/>
  <c r="AU1" i="6"/>
  <c r="AV1" i="6"/>
  <c r="AW1" i="6"/>
  <c r="AX1" i="6"/>
  <c r="E1" i="6"/>
  <c r="BG4" i="8" l="1"/>
  <c r="BJ4" i="8"/>
  <c r="BE4" i="8"/>
  <c r="BB4" i="8"/>
  <c r="BI4" i="8"/>
  <c r="BL4" i="8"/>
  <c r="BM4" i="8"/>
  <c r="BC4" i="8"/>
  <c r="BH4" i="8"/>
  <c r="BK4" i="8"/>
  <c r="BF4" i="8"/>
  <c r="BD4" i="8"/>
  <c r="BA4" i="8"/>
  <c r="AU3" i="6"/>
  <c r="AV3" i="6"/>
  <c r="AW3" i="6"/>
  <c r="AX3" i="6"/>
  <c r="D86" i="6" l="1"/>
  <c r="G84" i="11" s="1"/>
  <c r="F84" i="11" s="1"/>
  <c r="D85" i="6"/>
  <c r="G83" i="11" s="1"/>
  <c r="F83" i="11" s="1"/>
  <c r="D84" i="6"/>
  <c r="G82" i="11" s="1"/>
  <c r="F82" i="11" s="1"/>
  <c r="AI3" i="6"/>
  <c r="AH3" i="6"/>
  <c r="AG3" i="6"/>
  <c r="D7" i="6"/>
  <c r="G5" i="11" s="1"/>
  <c r="D8" i="6"/>
  <c r="G6" i="11" s="1"/>
  <c r="D9" i="6"/>
  <c r="G7" i="11" s="1"/>
  <c r="D10" i="6"/>
  <c r="G8" i="11" s="1"/>
  <c r="D11" i="6"/>
  <c r="G9" i="11" s="1"/>
  <c r="D12" i="6"/>
  <c r="G10" i="11" s="1"/>
  <c r="D13" i="6"/>
  <c r="G11" i="11" s="1"/>
  <c r="D14" i="6"/>
  <c r="G12" i="11" s="1"/>
  <c r="F12" i="11" s="1"/>
  <c r="D15" i="6"/>
  <c r="G13" i="11" s="1"/>
  <c r="D16" i="6"/>
  <c r="G14" i="11" s="1"/>
  <c r="D17" i="6"/>
  <c r="G15" i="11" s="1"/>
  <c r="D18" i="6"/>
  <c r="G16" i="11" s="1"/>
  <c r="D19" i="6"/>
  <c r="G17" i="11" s="1"/>
  <c r="D20" i="6"/>
  <c r="G18" i="11" s="1"/>
  <c r="D21" i="6"/>
  <c r="G19" i="11" s="1"/>
  <c r="D22" i="6"/>
  <c r="G20" i="11" s="1"/>
  <c r="D23" i="6"/>
  <c r="G21" i="11" s="1"/>
  <c r="F21" i="11" s="1"/>
  <c r="D24" i="6"/>
  <c r="G22" i="11" s="1"/>
  <c r="D25" i="6"/>
  <c r="G23" i="11" s="1"/>
  <c r="D26" i="6"/>
  <c r="G24" i="11" s="1"/>
  <c r="D27" i="6"/>
  <c r="G25" i="11" s="1"/>
  <c r="D28" i="6"/>
  <c r="G26" i="11" s="1"/>
  <c r="D29" i="6"/>
  <c r="G27" i="11" s="1"/>
  <c r="D30" i="6"/>
  <c r="G28" i="11" s="1"/>
  <c r="D31" i="6"/>
  <c r="G29" i="11" s="1"/>
  <c r="D32" i="6"/>
  <c r="G30" i="11" s="1"/>
  <c r="F30" i="11" s="1"/>
  <c r="D33" i="6"/>
  <c r="G31" i="11" s="1"/>
  <c r="F31" i="11" s="1"/>
  <c r="D34" i="6"/>
  <c r="G32" i="11" s="1"/>
  <c r="F32" i="11" s="1"/>
  <c r="D35" i="6"/>
  <c r="G33" i="11" s="1"/>
  <c r="F33" i="11" s="1"/>
  <c r="D36" i="6"/>
  <c r="G34" i="11" s="1"/>
  <c r="F34" i="11" s="1"/>
  <c r="D37" i="6"/>
  <c r="G35" i="11" s="1"/>
  <c r="F35" i="11" s="1"/>
  <c r="D38" i="6"/>
  <c r="G36" i="11" s="1"/>
  <c r="F36" i="11" s="1"/>
  <c r="D39" i="6"/>
  <c r="G37" i="11" s="1"/>
  <c r="F37" i="11" s="1"/>
  <c r="D40" i="6"/>
  <c r="G38" i="11" s="1"/>
  <c r="F38" i="11" s="1"/>
  <c r="D41" i="6"/>
  <c r="G39" i="11" s="1"/>
  <c r="F39" i="11" s="1"/>
  <c r="D42" i="6"/>
  <c r="G40" i="11" s="1"/>
  <c r="F40" i="11" s="1"/>
  <c r="D43" i="6"/>
  <c r="G41" i="11" s="1"/>
  <c r="F41" i="11" s="1"/>
  <c r="D44" i="6"/>
  <c r="G42" i="11" s="1"/>
  <c r="F42" i="11" s="1"/>
  <c r="D45" i="6"/>
  <c r="G43" i="11" s="1"/>
  <c r="F43" i="11" s="1"/>
  <c r="D46" i="6"/>
  <c r="G44" i="11" s="1"/>
  <c r="F44" i="11" s="1"/>
  <c r="D47" i="6"/>
  <c r="G45" i="11" s="1"/>
  <c r="F45" i="11" s="1"/>
  <c r="D48" i="6"/>
  <c r="G46" i="11" s="1"/>
  <c r="F46" i="11" s="1"/>
  <c r="D49" i="6"/>
  <c r="G47" i="11" s="1"/>
  <c r="F47" i="11" s="1"/>
  <c r="D50" i="6"/>
  <c r="G48" i="11" s="1"/>
  <c r="F48" i="11" s="1"/>
  <c r="D51" i="6"/>
  <c r="G49" i="11" s="1"/>
  <c r="F49" i="11" s="1"/>
  <c r="D52" i="6"/>
  <c r="G50" i="11" s="1"/>
  <c r="F50" i="11" s="1"/>
  <c r="D53" i="6"/>
  <c r="G51" i="11" s="1"/>
  <c r="F51" i="11" s="1"/>
  <c r="D54" i="6"/>
  <c r="G52" i="11" s="1"/>
  <c r="F52" i="11" s="1"/>
  <c r="D55" i="6"/>
  <c r="G53" i="11" s="1"/>
  <c r="F53" i="11" s="1"/>
  <c r="D56" i="6"/>
  <c r="G54" i="11" s="1"/>
  <c r="F54" i="11" s="1"/>
  <c r="D57" i="6"/>
  <c r="G55" i="11" s="1"/>
  <c r="F55" i="11" s="1"/>
  <c r="D58" i="6"/>
  <c r="G56" i="11" s="1"/>
  <c r="F56" i="11" s="1"/>
  <c r="D59" i="6"/>
  <c r="G57" i="11" s="1"/>
  <c r="F57" i="11" s="1"/>
  <c r="D60" i="6"/>
  <c r="G58" i="11" s="1"/>
  <c r="F58" i="11" s="1"/>
  <c r="D61" i="6"/>
  <c r="G59" i="11" s="1"/>
  <c r="F59" i="11" s="1"/>
  <c r="D62" i="6"/>
  <c r="G60" i="11" s="1"/>
  <c r="F60" i="11" s="1"/>
  <c r="D63" i="6"/>
  <c r="G61" i="11" s="1"/>
  <c r="F61" i="11" s="1"/>
  <c r="D64" i="6"/>
  <c r="G62" i="11" s="1"/>
  <c r="F62" i="11" s="1"/>
  <c r="D65" i="6"/>
  <c r="G63" i="11" s="1"/>
  <c r="F63" i="11" s="1"/>
  <c r="D66" i="6"/>
  <c r="G64" i="11" s="1"/>
  <c r="F64" i="11" s="1"/>
  <c r="D67" i="6"/>
  <c r="G65" i="11" s="1"/>
  <c r="F65" i="11" s="1"/>
  <c r="D68" i="6"/>
  <c r="G66" i="11" s="1"/>
  <c r="F66" i="11" s="1"/>
  <c r="D69" i="6"/>
  <c r="G67" i="11" s="1"/>
  <c r="F67" i="11" s="1"/>
  <c r="D70" i="6"/>
  <c r="G68" i="11" s="1"/>
  <c r="F68" i="11" s="1"/>
  <c r="D71" i="6"/>
  <c r="G69" i="11" s="1"/>
  <c r="F69" i="11" s="1"/>
  <c r="D72" i="6"/>
  <c r="G70" i="11" s="1"/>
  <c r="F70" i="11" s="1"/>
  <c r="D73" i="6"/>
  <c r="G71" i="11" s="1"/>
  <c r="F71" i="11" s="1"/>
  <c r="D74" i="6"/>
  <c r="G72" i="11" s="1"/>
  <c r="F72" i="11" s="1"/>
  <c r="D75" i="6"/>
  <c r="G73" i="11" s="1"/>
  <c r="F73" i="11" s="1"/>
  <c r="D76" i="6"/>
  <c r="G74" i="11" s="1"/>
  <c r="F74" i="11" s="1"/>
  <c r="D77" i="6"/>
  <c r="G75" i="11" s="1"/>
  <c r="F75" i="11" s="1"/>
  <c r="D78" i="6"/>
  <c r="G76" i="11" s="1"/>
  <c r="F76" i="11" s="1"/>
  <c r="D79" i="6"/>
  <c r="G77" i="11" s="1"/>
  <c r="F77" i="11" s="1"/>
  <c r="D80" i="6"/>
  <c r="G78" i="11" s="1"/>
  <c r="F78" i="11" s="1"/>
  <c r="D81" i="6"/>
  <c r="G79" i="11" s="1"/>
  <c r="F79" i="11" s="1"/>
  <c r="D82" i="6"/>
  <c r="G80" i="11" s="1"/>
  <c r="F80" i="11" s="1"/>
  <c r="D83" i="6"/>
  <c r="G81" i="11" s="1"/>
  <c r="F81" i="11" s="1"/>
  <c r="D6" i="6"/>
  <c r="G4" i="11" s="1"/>
  <c r="F4" i="11" s="1"/>
  <c r="AT4" i="6" l="1"/>
  <c r="AT90" i="6"/>
  <c r="AE4" i="6"/>
  <c r="AE90" i="6"/>
  <c r="S4" i="6"/>
  <c r="S90" i="6"/>
  <c r="K4" i="6"/>
  <c r="K90" i="6"/>
  <c r="AH4" i="6"/>
  <c r="AH90" i="6"/>
  <c r="AS4" i="6"/>
  <c r="AS90" i="6"/>
  <c r="AK4" i="6"/>
  <c r="AK90" i="6"/>
  <c r="AD4" i="6"/>
  <c r="AD90" i="6"/>
  <c r="Z4" i="6"/>
  <c r="Z90" i="6"/>
  <c r="V4" i="6"/>
  <c r="V90" i="6"/>
  <c r="R4" i="6"/>
  <c r="R90" i="6"/>
  <c r="N4" i="6"/>
  <c r="N90" i="6"/>
  <c r="J4" i="6"/>
  <c r="J90" i="6"/>
  <c r="F4" i="6"/>
  <c r="F90" i="6"/>
  <c r="AI4" i="6"/>
  <c r="AI90" i="6"/>
  <c r="AX4" i="6"/>
  <c r="AX90" i="6"/>
  <c r="AL4" i="6"/>
  <c r="AL90" i="6"/>
  <c r="W4" i="6"/>
  <c r="W90" i="6"/>
  <c r="G4" i="6"/>
  <c r="G90" i="6"/>
  <c r="AW4" i="6"/>
  <c r="AW90" i="6"/>
  <c r="AO4" i="6"/>
  <c r="AO90" i="6"/>
  <c r="AV4" i="6"/>
  <c r="AV90" i="6"/>
  <c r="AR4" i="6"/>
  <c r="AR90" i="6"/>
  <c r="AN4" i="6"/>
  <c r="AN90" i="6"/>
  <c r="AJ4" i="6"/>
  <c r="AJ90" i="6"/>
  <c r="AC4" i="6"/>
  <c r="AC90" i="6"/>
  <c r="Y4" i="6"/>
  <c r="Y90" i="6"/>
  <c r="U4" i="6"/>
  <c r="U90" i="6"/>
  <c r="Q4" i="6"/>
  <c r="Q90" i="6"/>
  <c r="M4" i="6"/>
  <c r="M90" i="6"/>
  <c r="I4" i="6"/>
  <c r="I90" i="6"/>
  <c r="AP4" i="6"/>
  <c r="AP90" i="6"/>
  <c r="AA4" i="6"/>
  <c r="AA90" i="6"/>
  <c r="O4" i="6"/>
  <c r="O90" i="6"/>
  <c r="AU4" i="6"/>
  <c r="AU90" i="6"/>
  <c r="AQ4" i="6"/>
  <c r="AQ90" i="6"/>
  <c r="AM4" i="6"/>
  <c r="AM90" i="6"/>
  <c r="AF4" i="6"/>
  <c r="AF90" i="6"/>
  <c r="AB4" i="6"/>
  <c r="AB90" i="6"/>
  <c r="X4" i="6"/>
  <c r="X90" i="6"/>
  <c r="T4" i="6"/>
  <c r="T90" i="6"/>
  <c r="P4" i="6"/>
  <c r="P90" i="6"/>
  <c r="L4" i="6"/>
  <c r="L90" i="6"/>
  <c r="H4" i="6"/>
  <c r="H90" i="6"/>
  <c r="AG4" i="6"/>
  <c r="AG90" i="6"/>
  <c r="E90" i="6"/>
  <c r="E4" i="6"/>
  <c r="F3" i="6"/>
  <c r="G3" i="6"/>
  <c r="H3" i="6"/>
  <c r="I3" i="6"/>
  <c r="J3" i="6"/>
  <c r="K3" i="6"/>
  <c r="C97" i="6" s="1"/>
  <c r="BF3" i="6" s="1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J3" i="6"/>
  <c r="AK3" i="6"/>
  <c r="AL3" i="6"/>
  <c r="AM3" i="6"/>
  <c r="AN3" i="6"/>
  <c r="AO3" i="6"/>
  <c r="AP3" i="6"/>
  <c r="AQ3" i="6"/>
  <c r="AR3" i="6"/>
  <c r="AS3" i="6"/>
  <c r="AT3" i="6"/>
  <c r="E3" i="6"/>
  <c r="B10" i="11" l="1"/>
  <c r="C35" i="6"/>
  <c r="C83" i="6"/>
  <c r="C40" i="6"/>
  <c r="BF40" i="6" s="1"/>
  <c r="C70" i="6"/>
  <c r="C47" i="6"/>
  <c r="C45" i="6"/>
  <c r="BF45" i="6" s="1"/>
  <c r="C69" i="6"/>
  <c r="BF69" i="6" s="1"/>
  <c r="C33" i="6"/>
  <c r="BF33" i="6" s="1"/>
  <c r="C67" i="6"/>
  <c r="BF67" i="6" s="1"/>
  <c r="C39" i="6"/>
  <c r="BF39" i="6" s="1"/>
  <c r="C96" i="6"/>
  <c r="BE3" i="6" s="1"/>
  <c r="C59" i="6"/>
  <c r="C79" i="6"/>
  <c r="BF79" i="6" s="1"/>
  <c r="C80" i="6"/>
  <c r="C66" i="6"/>
  <c r="BF66" i="6" s="1"/>
  <c r="C48" i="6"/>
  <c r="BF48" i="6" s="1"/>
  <c r="C44" i="6"/>
  <c r="BF44" i="6" s="1"/>
  <c r="C71" i="6"/>
  <c r="BF71" i="6" s="1"/>
  <c r="C63" i="6"/>
  <c r="BF63" i="6" s="1"/>
  <c r="C55" i="6"/>
  <c r="BF55" i="6" s="1"/>
  <c r="C84" i="6"/>
  <c r="C82" i="6"/>
  <c r="C78" i="6"/>
  <c r="BF78" i="6" s="1"/>
  <c r="C74" i="6"/>
  <c r="BF74" i="6" s="1"/>
  <c r="C62" i="6"/>
  <c r="C58" i="6"/>
  <c r="C54" i="6"/>
  <c r="C50" i="6"/>
  <c r="C46" i="6"/>
  <c r="BF46" i="6" s="1"/>
  <c r="C42" i="6"/>
  <c r="C38" i="6"/>
  <c r="BF38" i="6" s="1"/>
  <c r="C34" i="6"/>
  <c r="BF34" i="6" s="1"/>
  <c r="C51" i="6"/>
  <c r="BF51" i="6" s="1"/>
  <c r="C43" i="6"/>
  <c r="BF43" i="6" s="1"/>
  <c r="C81" i="6"/>
  <c r="BF81" i="6" s="1"/>
  <c r="C77" i="6"/>
  <c r="C73" i="6"/>
  <c r="C65" i="6"/>
  <c r="C61" i="6"/>
  <c r="BF61" i="6" s="1"/>
  <c r="C57" i="6"/>
  <c r="BF57" i="6" s="1"/>
  <c r="C53" i="6"/>
  <c r="BF53" i="6" s="1"/>
  <c r="C49" i="6"/>
  <c r="BF49" i="6" s="1"/>
  <c r="C41" i="6"/>
  <c r="C37" i="6"/>
  <c r="BF37" i="6" s="1"/>
  <c r="C75" i="6"/>
  <c r="C92" i="6"/>
  <c r="BA3" i="6" s="1"/>
  <c r="C86" i="6"/>
  <c r="BF86" i="6" s="1"/>
  <c r="C85" i="6"/>
  <c r="C76" i="6"/>
  <c r="C72" i="6"/>
  <c r="C68" i="6"/>
  <c r="C64" i="6"/>
  <c r="C60" i="6"/>
  <c r="BF60" i="6" s="1"/>
  <c r="C56" i="6"/>
  <c r="C52" i="6"/>
  <c r="BF52" i="6" s="1"/>
  <c r="C36" i="6"/>
  <c r="BF36" i="6" s="1"/>
  <c r="C32" i="6"/>
  <c r="BF32" i="6" s="1"/>
  <c r="C95" i="6"/>
  <c r="BD3" i="6" s="1"/>
  <c r="C94" i="6"/>
  <c r="BC3" i="6" s="1"/>
  <c r="C101" i="6"/>
  <c r="BJ3" i="6" s="1"/>
  <c r="C102" i="6"/>
  <c r="BK3" i="6" s="1"/>
  <c r="C100" i="6"/>
  <c r="BI3" i="6" s="1"/>
  <c r="C98" i="6"/>
  <c r="BG3" i="6" s="1"/>
  <c r="C99" i="6"/>
  <c r="BH3" i="6" s="1"/>
  <c r="C93" i="6"/>
  <c r="BB3" i="6" s="1"/>
  <c r="C103" i="6"/>
  <c r="BL3" i="6" s="1"/>
  <c r="C91" i="6"/>
  <c r="AZ3" i="6" s="1"/>
  <c r="C8" i="6"/>
  <c r="C6" i="6"/>
  <c r="BF6" i="6" s="1"/>
  <c r="C7" i="6"/>
  <c r="BF7" i="6" s="1"/>
  <c r="C17" i="6"/>
  <c r="C29" i="6"/>
  <c r="BF29" i="6" s="1"/>
  <c r="C25" i="6"/>
  <c r="BF25" i="6" s="1"/>
  <c r="C21" i="6"/>
  <c r="C13" i="6"/>
  <c r="C9" i="6"/>
  <c r="C28" i="6"/>
  <c r="BF28" i="6" s="1"/>
  <c r="C24" i="6"/>
  <c r="BF24" i="6" s="1"/>
  <c r="C20" i="6"/>
  <c r="BF20" i="6" s="1"/>
  <c r="C16" i="6"/>
  <c r="BF16" i="6" s="1"/>
  <c r="C12" i="6"/>
  <c r="C5" i="6"/>
  <c r="C31" i="6"/>
  <c r="BF31" i="6" s="1"/>
  <c r="C27" i="6"/>
  <c r="C23" i="6"/>
  <c r="C19" i="6"/>
  <c r="C15" i="6"/>
  <c r="BF15" i="6" s="1"/>
  <c r="C11" i="6"/>
  <c r="BF11" i="6" s="1"/>
  <c r="C30" i="6"/>
  <c r="BF30" i="6" s="1"/>
  <c r="C26" i="6"/>
  <c r="BF26" i="6" s="1"/>
  <c r="C22" i="6"/>
  <c r="C18" i="6"/>
  <c r="C14" i="6"/>
  <c r="C10" i="6"/>
  <c r="B4" i="11" l="1"/>
  <c r="B8" i="11"/>
  <c r="B7" i="11"/>
  <c r="B6" i="11"/>
  <c r="BA63" i="6"/>
  <c r="B5" i="11"/>
  <c r="B9" i="11"/>
  <c r="B11" i="11"/>
  <c r="I8" i="11"/>
  <c r="BY10" i="6"/>
  <c r="BV10" i="6"/>
  <c r="BJ10" i="6"/>
  <c r="CA10" i="6"/>
  <c r="BT10" i="6"/>
  <c r="BP10" i="6"/>
  <c r="BO10" i="6"/>
  <c r="BX10" i="6"/>
  <c r="BK10" i="6"/>
  <c r="BU10" i="6"/>
  <c r="BZ10" i="6"/>
  <c r="BQ10" i="6"/>
  <c r="BS10" i="6"/>
  <c r="BW10" i="6"/>
  <c r="BR10" i="6"/>
  <c r="BH10" i="6"/>
  <c r="BM10" i="6"/>
  <c r="BL10" i="6"/>
  <c r="CB10" i="6"/>
  <c r="CC10" i="6"/>
  <c r="BN10" i="6"/>
  <c r="BI10" i="6"/>
  <c r="I54" i="11"/>
  <c r="BJ56" i="6"/>
  <c r="BV56" i="6"/>
  <c r="BS56" i="6"/>
  <c r="BY56" i="6"/>
  <c r="CA56" i="6"/>
  <c r="BM56" i="6"/>
  <c r="CC56" i="6"/>
  <c r="BI56" i="6"/>
  <c r="BN56" i="6"/>
  <c r="BH56" i="6"/>
  <c r="BK56" i="6"/>
  <c r="BZ56" i="6"/>
  <c r="BP56" i="6"/>
  <c r="BT56" i="6"/>
  <c r="BU56" i="6"/>
  <c r="BQ56" i="6"/>
  <c r="BL56" i="6"/>
  <c r="CB56" i="6"/>
  <c r="BR56" i="6"/>
  <c r="BO56" i="6"/>
  <c r="BX56" i="6"/>
  <c r="BW56" i="6"/>
  <c r="I78" i="11"/>
  <c r="BV80" i="6"/>
  <c r="BS80" i="6"/>
  <c r="BY80" i="6"/>
  <c r="BP80" i="6"/>
  <c r="BT80" i="6"/>
  <c r="BO80" i="6"/>
  <c r="BI80" i="6"/>
  <c r="BX80" i="6"/>
  <c r="BW80" i="6"/>
  <c r="BR80" i="6"/>
  <c r="BU80" i="6"/>
  <c r="BZ80" i="6"/>
  <c r="BJ80" i="6"/>
  <c r="BM80" i="6"/>
  <c r="BK80" i="6"/>
  <c r="BQ80" i="6"/>
  <c r="CB80" i="6"/>
  <c r="CA80" i="6"/>
  <c r="BH80" i="6"/>
  <c r="BN80" i="6"/>
  <c r="CC80" i="6"/>
  <c r="BL80" i="6"/>
  <c r="I12" i="11"/>
  <c r="BY14" i="6"/>
  <c r="BJ14" i="6"/>
  <c r="BT14" i="6"/>
  <c r="BO14" i="6"/>
  <c r="BR14" i="6"/>
  <c r="BP14" i="6"/>
  <c r="BZ14" i="6"/>
  <c r="BN14" i="6"/>
  <c r="BX14" i="6"/>
  <c r="BS14" i="6"/>
  <c r="BM14" i="6"/>
  <c r="BK14" i="6"/>
  <c r="BW14" i="6"/>
  <c r="BV14" i="6"/>
  <c r="BH14" i="6"/>
  <c r="CC14" i="6"/>
  <c r="CA14" i="6"/>
  <c r="BQ14" i="6"/>
  <c r="BU14" i="6"/>
  <c r="CB14" i="6"/>
  <c r="BL14" i="6"/>
  <c r="BI14" i="6"/>
  <c r="I73" i="11"/>
  <c r="BJ75" i="6"/>
  <c r="BT75" i="6"/>
  <c r="BV75" i="6"/>
  <c r="CA75" i="6"/>
  <c r="BR75" i="6"/>
  <c r="BY75" i="6"/>
  <c r="BS75" i="6"/>
  <c r="BO75" i="6"/>
  <c r="CC75" i="6"/>
  <c r="BK75" i="6"/>
  <c r="BQ75" i="6"/>
  <c r="BL75" i="6"/>
  <c r="BN75" i="6"/>
  <c r="BP75" i="6"/>
  <c r="BX75" i="6"/>
  <c r="BM75" i="6"/>
  <c r="BU75" i="6"/>
  <c r="BI75" i="6"/>
  <c r="BH75" i="6"/>
  <c r="BW75" i="6"/>
  <c r="BZ75" i="6"/>
  <c r="CB75" i="6"/>
  <c r="I82" i="11"/>
  <c r="BS84" i="6"/>
  <c r="BV84" i="6"/>
  <c r="BT84" i="6"/>
  <c r="BY84" i="6"/>
  <c r="CA84" i="6"/>
  <c r="BX84" i="6"/>
  <c r="BO84" i="6"/>
  <c r="BM84" i="6"/>
  <c r="BI84" i="6"/>
  <c r="BK84" i="6"/>
  <c r="BN84" i="6"/>
  <c r="BL84" i="6"/>
  <c r="BU84" i="6"/>
  <c r="BW84" i="6"/>
  <c r="BP84" i="6"/>
  <c r="BZ84" i="6"/>
  <c r="BR84" i="6"/>
  <c r="BJ84" i="6"/>
  <c r="CC84" i="6"/>
  <c r="CB84" i="6"/>
  <c r="BQ84" i="6"/>
  <c r="BH84" i="6"/>
  <c r="I25" i="11"/>
  <c r="BJ27" i="6"/>
  <c r="BV27" i="6"/>
  <c r="CA27" i="6"/>
  <c r="BY27" i="6"/>
  <c r="BP27" i="6"/>
  <c r="BR27" i="6"/>
  <c r="BT27" i="6"/>
  <c r="BO27" i="6"/>
  <c r="BS27" i="6"/>
  <c r="BM27" i="6"/>
  <c r="BU27" i="6"/>
  <c r="BW27" i="6"/>
  <c r="BK27" i="6"/>
  <c r="BX27" i="6"/>
  <c r="BZ27" i="6"/>
  <c r="BH27" i="6"/>
  <c r="BI27" i="6"/>
  <c r="BN27" i="6"/>
  <c r="BQ27" i="6"/>
  <c r="CC27" i="6"/>
  <c r="CB27" i="6"/>
  <c r="BL27" i="6"/>
  <c r="I7" i="11"/>
  <c r="CA9" i="6"/>
  <c r="BY9" i="6"/>
  <c r="BT9" i="6"/>
  <c r="BJ9" i="6"/>
  <c r="BV9" i="6"/>
  <c r="BM9" i="6"/>
  <c r="BO9" i="6"/>
  <c r="BS9" i="6"/>
  <c r="BX9" i="6"/>
  <c r="CC9" i="6"/>
  <c r="BI9" i="6"/>
  <c r="BN9" i="6"/>
  <c r="BR9" i="6"/>
  <c r="BU9" i="6"/>
  <c r="BW9" i="6"/>
  <c r="BH9" i="6"/>
  <c r="CB9" i="6"/>
  <c r="BZ9" i="6"/>
  <c r="BL9" i="6"/>
  <c r="BK9" i="6"/>
  <c r="BP9" i="6"/>
  <c r="BQ9" i="6"/>
  <c r="I6" i="11"/>
  <c r="BY8" i="6"/>
  <c r="BX8" i="6"/>
  <c r="BV8" i="6"/>
  <c r="BR8" i="6"/>
  <c r="BO8" i="6"/>
  <c r="CA8" i="6"/>
  <c r="BP8" i="6"/>
  <c r="BW8" i="6"/>
  <c r="BK8" i="6"/>
  <c r="CC8" i="6"/>
  <c r="BI8" i="6"/>
  <c r="BT8" i="6"/>
  <c r="BZ8" i="6"/>
  <c r="BM8" i="6"/>
  <c r="BH8" i="6"/>
  <c r="BQ8" i="6"/>
  <c r="BU8" i="6"/>
  <c r="BN8" i="6"/>
  <c r="BJ8" i="6"/>
  <c r="BS8" i="6"/>
  <c r="CB8" i="6"/>
  <c r="BL8" i="6"/>
  <c r="I62" i="11"/>
  <c r="BV64" i="6"/>
  <c r="BT64" i="6"/>
  <c r="CA64" i="6"/>
  <c r="BS64" i="6"/>
  <c r="BY64" i="6"/>
  <c r="BM64" i="6"/>
  <c r="BP64" i="6"/>
  <c r="BX64" i="6"/>
  <c r="BJ64" i="6"/>
  <c r="BU64" i="6"/>
  <c r="CC64" i="6"/>
  <c r="BO64" i="6"/>
  <c r="BR64" i="6"/>
  <c r="BW64" i="6"/>
  <c r="BI64" i="6"/>
  <c r="CB64" i="6"/>
  <c r="BH64" i="6"/>
  <c r="BK64" i="6"/>
  <c r="BQ64" i="6"/>
  <c r="BZ64" i="6"/>
  <c r="BN64" i="6"/>
  <c r="BL64" i="6"/>
  <c r="I35" i="11"/>
  <c r="BJ37" i="6"/>
  <c r="CA37" i="6"/>
  <c r="BV37" i="6"/>
  <c r="BY37" i="6"/>
  <c r="BT37" i="6"/>
  <c r="BO37" i="6"/>
  <c r="BS37" i="6"/>
  <c r="BP37" i="6"/>
  <c r="BR37" i="6"/>
  <c r="BW37" i="6"/>
  <c r="BI37" i="6"/>
  <c r="CC37" i="6"/>
  <c r="BX37" i="6"/>
  <c r="BM37" i="6"/>
  <c r="BZ37" i="6"/>
  <c r="BN37" i="6"/>
  <c r="CB37" i="6"/>
  <c r="BL37" i="6"/>
  <c r="BU37" i="6"/>
  <c r="BK37" i="6"/>
  <c r="BQ37" i="6"/>
  <c r="BH37" i="6"/>
  <c r="I75" i="11"/>
  <c r="BS77" i="6"/>
  <c r="BY77" i="6"/>
  <c r="BT77" i="6"/>
  <c r="BJ77" i="6"/>
  <c r="BV77" i="6"/>
  <c r="BM77" i="6"/>
  <c r="CA77" i="6"/>
  <c r="BO77" i="6"/>
  <c r="BX77" i="6"/>
  <c r="BZ77" i="6"/>
  <c r="BR77" i="6"/>
  <c r="BW77" i="6"/>
  <c r="BK77" i="6"/>
  <c r="BQ77" i="6"/>
  <c r="CC77" i="6"/>
  <c r="BP77" i="6"/>
  <c r="BU77" i="6"/>
  <c r="BH77" i="6"/>
  <c r="BN77" i="6"/>
  <c r="BI77" i="6"/>
  <c r="BL77" i="6"/>
  <c r="CB77" i="6"/>
  <c r="I48" i="11"/>
  <c r="BJ50" i="6"/>
  <c r="CA50" i="6"/>
  <c r="BS50" i="6"/>
  <c r="BY50" i="6"/>
  <c r="BP50" i="6"/>
  <c r="BX50" i="6"/>
  <c r="BT50" i="6"/>
  <c r="BM50" i="6"/>
  <c r="BV50" i="6"/>
  <c r="BZ50" i="6"/>
  <c r="BI50" i="6"/>
  <c r="BR50" i="6"/>
  <c r="BO50" i="6"/>
  <c r="BK50" i="6"/>
  <c r="BN50" i="6"/>
  <c r="BH50" i="6"/>
  <c r="CC50" i="6"/>
  <c r="BU50" i="6"/>
  <c r="BQ50" i="6"/>
  <c r="BL50" i="6"/>
  <c r="BW50" i="6"/>
  <c r="CB50" i="6"/>
  <c r="I53" i="11"/>
  <c r="BY55" i="6"/>
  <c r="BT55" i="6"/>
  <c r="BO55" i="6"/>
  <c r="CA55" i="6"/>
  <c r="BJ55" i="6"/>
  <c r="BS55" i="6"/>
  <c r="BX55" i="6"/>
  <c r="BM55" i="6"/>
  <c r="BV55" i="6"/>
  <c r="BP55" i="6"/>
  <c r="BR55" i="6"/>
  <c r="BU55" i="6"/>
  <c r="BH55" i="6"/>
  <c r="BN55" i="6"/>
  <c r="BK55" i="6"/>
  <c r="CC55" i="6"/>
  <c r="BZ55" i="6"/>
  <c r="BQ55" i="6"/>
  <c r="BW55" i="6"/>
  <c r="BI55" i="6"/>
  <c r="CB55" i="6"/>
  <c r="BL55" i="6"/>
  <c r="I57" i="11"/>
  <c r="BV59" i="6"/>
  <c r="BT59" i="6"/>
  <c r="BY59" i="6"/>
  <c r="CA59" i="6"/>
  <c r="BJ59" i="6"/>
  <c r="BS59" i="6"/>
  <c r="BX59" i="6"/>
  <c r="BR59" i="6"/>
  <c r="BM59" i="6"/>
  <c r="BU59" i="6"/>
  <c r="BZ59" i="6"/>
  <c r="BQ59" i="6"/>
  <c r="BH59" i="6"/>
  <c r="CC59" i="6"/>
  <c r="BK59" i="6"/>
  <c r="BI59" i="6"/>
  <c r="BP59" i="6"/>
  <c r="BO59" i="6"/>
  <c r="BL59" i="6"/>
  <c r="BN59" i="6"/>
  <c r="CB59" i="6"/>
  <c r="BW59" i="6"/>
  <c r="I68" i="11"/>
  <c r="BS70" i="6"/>
  <c r="BJ70" i="6"/>
  <c r="BY70" i="6"/>
  <c r="CA70" i="6"/>
  <c r="BX70" i="6"/>
  <c r="BM70" i="6"/>
  <c r="BV70" i="6"/>
  <c r="BR70" i="6"/>
  <c r="BT70" i="6"/>
  <c r="BP70" i="6"/>
  <c r="BO70" i="6"/>
  <c r="BW70" i="6"/>
  <c r="BQ70" i="6"/>
  <c r="BH70" i="6"/>
  <c r="BI70" i="6"/>
  <c r="CC70" i="6"/>
  <c r="BK70" i="6"/>
  <c r="BU70" i="6"/>
  <c r="BZ70" i="6"/>
  <c r="CB70" i="6"/>
  <c r="BL70" i="6"/>
  <c r="BN70" i="6"/>
  <c r="I17" i="11"/>
  <c r="BT19" i="6"/>
  <c r="BJ19" i="6"/>
  <c r="BV19" i="6"/>
  <c r="BY19" i="6"/>
  <c r="BP19" i="6"/>
  <c r="CA19" i="6"/>
  <c r="BO19" i="6"/>
  <c r="BX19" i="6"/>
  <c r="BS19" i="6"/>
  <c r="BR19" i="6"/>
  <c r="BH19" i="6"/>
  <c r="BU19" i="6"/>
  <c r="CC19" i="6"/>
  <c r="BM19" i="6"/>
  <c r="BZ19" i="6"/>
  <c r="BI19" i="6"/>
  <c r="BN19" i="6"/>
  <c r="CB19" i="6"/>
  <c r="BL19" i="6"/>
  <c r="BQ19" i="6"/>
  <c r="BK19" i="6"/>
  <c r="BW19" i="6"/>
  <c r="I63" i="11"/>
  <c r="BV65" i="6"/>
  <c r="BT65" i="6"/>
  <c r="BY65" i="6"/>
  <c r="BJ65" i="6"/>
  <c r="CA65" i="6"/>
  <c r="BX65" i="6"/>
  <c r="BS65" i="6"/>
  <c r="BO65" i="6"/>
  <c r="BH65" i="6"/>
  <c r="BN65" i="6"/>
  <c r="BP65" i="6"/>
  <c r="BU65" i="6"/>
  <c r="BZ65" i="6"/>
  <c r="BI65" i="6"/>
  <c r="BR65" i="6"/>
  <c r="BW65" i="6"/>
  <c r="CC65" i="6"/>
  <c r="BK65" i="6"/>
  <c r="BL65" i="6"/>
  <c r="BQ65" i="6"/>
  <c r="BM65" i="6"/>
  <c r="CB65" i="6"/>
  <c r="I26" i="11"/>
  <c r="CA28" i="6"/>
  <c r="BV28" i="6"/>
  <c r="BX28" i="6"/>
  <c r="BM28" i="6"/>
  <c r="BJ28" i="6"/>
  <c r="BO28" i="6"/>
  <c r="BT28" i="6"/>
  <c r="BY28" i="6"/>
  <c r="BR28" i="6"/>
  <c r="BS28" i="6"/>
  <c r="BW28" i="6"/>
  <c r="BL28" i="6"/>
  <c r="BU28" i="6"/>
  <c r="BZ28" i="6"/>
  <c r="BI28" i="6"/>
  <c r="BN28" i="6"/>
  <c r="BH28" i="6"/>
  <c r="BQ28" i="6"/>
  <c r="CC28" i="6"/>
  <c r="BK28" i="6"/>
  <c r="BP28" i="6"/>
  <c r="CB28" i="6"/>
  <c r="I20" i="11"/>
  <c r="BY22" i="6"/>
  <c r="BT22" i="6"/>
  <c r="CA22" i="6"/>
  <c r="BJ22" i="6"/>
  <c r="BX22" i="6"/>
  <c r="BP22" i="6"/>
  <c r="BO22" i="6"/>
  <c r="BR22" i="6"/>
  <c r="BV22" i="6"/>
  <c r="BS22" i="6"/>
  <c r="BH22" i="6"/>
  <c r="BM22" i="6"/>
  <c r="BZ22" i="6"/>
  <c r="BU22" i="6"/>
  <c r="CC22" i="6"/>
  <c r="BW22" i="6"/>
  <c r="BN22" i="6"/>
  <c r="BL22" i="6"/>
  <c r="CB22" i="6"/>
  <c r="BI22" i="6"/>
  <c r="BK22" i="6"/>
  <c r="BQ22" i="6"/>
  <c r="I11" i="11"/>
  <c r="BV13" i="6"/>
  <c r="BJ13" i="6"/>
  <c r="BY13" i="6"/>
  <c r="BX13" i="6"/>
  <c r="BM13" i="6"/>
  <c r="BS13" i="6"/>
  <c r="BT13" i="6"/>
  <c r="BR13" i="6"/>
  <c r="BH13" i="6"/>
  <c r="BN13" i="6"/>
  <c r="BP13" i="6"/>
  <c r="BW13" i="6"/>
  <c r="BO13" i="6"/>
  <c r="BU13" i="6"/>
  <c r="BL13" i="6"/>
  <c r="CB13" i="6"/>
  <c r="BQ13" i="6"/>
  <c r="CC13" i="6"/>
  <c r="BK13" i="6"/>
  <c r="BZ13" i="6"/>
  <c r="CA13" i="6"/>
  <c r="BI13" i="6"/>
  <c r="BC72" i="6"/>
  <c r="BC81" i="6"/>
  <c r="BC50" i="6"/>
  <c r="BC43" i="6"/>
  <c r="BC65" i="6"/>
  <c r="BC64" i="6"/>
  <c r="BC79" i="6"/>
  <c r="BC73" i="6"/>
  <c r="BC35" i="6"/>
  <c r="BC52" i="6"/>
  <c r="BC24" i="6"/>
  <c r="BC11" i="6"/>
  <c r="BC25" i="6"/>
  <c r="BC15" i="6"/>
  <c r="BC44" i="6"/>
  <c r="BC83" i="6"/>
  <c r="BC71" i="6"/>
  <c r="BC61" i="6"/>
  <c r="BC51" i="6"/>
  <c r="BC47" i="6"/>
  <c r="BC80" i="6"/>
  <c r="BC55" i="6"/>
  <c r="BC46" i="6"/>
  <c r="BC21" i="6"/>
  <c r="BC27" i="6"/>
  <c r="BC31" i="6"/>
  <c r="BC9" i="6"/>
  <c r="BC20" i="6"/>
  <c r="BC75" i="6"/>
  <c r="BC68" i="6"/>
  <c r="BC38" i="6"/>
  <c r="BC13" i="6"/>
  <c r="BC19" i="6"/>
  <c r="BC59" i="6"/>
  <c r="BC66" i="6"/>
  <c r="BC17" i="6"/>
  <c r="BC67" i="6"/>
  <c r="BC58" i="6"/>
  <c r="BC62" i="6"/>
  <c r="BC40" i="6"/>
  <c r="BC54" i="6"/>
  <c r="BC34" i="6"/>
  <c r="BC29" i="6"/>
  <c r="BC30" i="6"/>
  <c r="BC86" i="6"/>
  <c r="BC53" i="6"/>
  <c r="BC41" i="6"/>
  <c r="BC16" i="6"/>
  <c r="BC33" i="6"/>
  <c r="BC23" i="6"/>
  <c r="BC7" i="6"/>
  <c r="BC78" i="6"/>
  <c r="BC69" i="6"/>
  <c r="BC76" i="6"/>
  <c r="BC8" i="6"/>
  <c r="BC32" i="6"/>
  <c r="BC45" i="6"/>
  <c r="BC26" i="6"/>
  <c r="BC85" i="6"/>
  <c r="BC74" i="6"/>
  <c r="BC82" i="6"/>
  <c r="BC49" i="6"/>
  <c r="BC42" i="6"/>
  <c r="BC14" i="6"/>
  <c r="BC10" i="6"/>
  <c r="BC57" i="6"/>
  <c r="BC56" i="6"/>
  <c r="BC37" i="6"/>
  <c r="BC12" i="6"/>
  <c r="BC60" i="6"/>
  <c r="BC6" i="6"/>
  <c r="BC28" i="6"/>
  <c r="BC39" i="6"/>
  <c r="BC18" i="6"/>
  <c r="BC77" i="6"/>
  <c r="BC36" i="6"/>
  <c r="BC63" i="6"/>
  <c r="BC84" i="6"/>
  <c r="BC22" i="6"/>
  <c r="BC48" i="6"/>
  <c r="BC70" i="6"/>
  <c r="I66" i="11"/>
  <c r="BS68" i="6"/>
  <c r="BV68" i="6"/>
  <c r="BJ68" i="6"/>
  <c r="CA68" i="6"/>
  <c r="BT68" i="6"/>
  <c r="BP68" i="6"/>
  <c r="BY68" i="6"/>
  <c r="BQ68" i="6"/>
  <c r="BO68" i="6"/>
  <c r="BH68" i="6"/>
  <c r="CC68" i="6"/>
  <c r="BM68" i="6"/>
  <c r="BK68" i="6"/>
  <c r="BN68" i="6"/>
  <c r="BX68" i="6"/>
  <c r="BU68" i="6"/>
  <c r="BW68" i="6"/>
  <c r="BI68" i="6"/>
  <c r="CB68" i="6"/>
  <c r="BR68" i="6"/>
  <c r="BL68" i="6"/>
  <c r="BZ68" i="6"/>
  <c r="I39" i="11"/>
  <c r="BJ41" i="6"/>
  <c r="CA41" i="6"/>
  <c r="BT41" i="6"/>
  <c r="BY41" i="6"/>
  <c r="BV41" i="6"/>
  <c r="BR41" i="6"/>
  <c r="BS41" i="6"/>
  <c r="BP41" i="6"/>
  <c r="BX41" i="6"/>
  <c r="BI41" i="6"/>
  <c r="BK41" i="6"/>
  <c r="BO41" i="6"/>
  <c r="BM41" i="6"/>
  <c r="BU41" i="6"/>
  <c r="BW41" i="6"/>
  <c r="BN41" i="6"/>
  <c r="CB41" i="6"/>
  <c r="BL41" i="6"/>
  <c r="BZ41" i="6"/>
  <c r="BH41" i="6"/>
  <c r="CC41" i="6"/>
  <c r="BQ41" i="6"/>
  <c r="I79" i="11"/>
  <c r="BY81" i="6"/>
  <c r="CA81" i="6"/>
  <c r="BS81" i="6"/>
  <c r="BV81" i="6"/>
  <c r="BR81" i="6"/>
  <c r="BJ81" i="6"/>
  <c r="BO81" i="6"/>
  <c r="BM81" i="6"/>
  <c r="BX81" i="6"/>
  <c r="BP81" i="6"/>
  <c r="BW81" i="6"/>
  <c r="BQ81" i="6"/>
  <c r="BH81" i="6"/>
  <c r="BT81" i="6"/>
  <c r="BZ81" i="6"/>
  <c r="CC81" i="6"/>
  <c r="CB81" i="6"/>
  <c r="BU81" i="6"/>
  <c r="BN81" i="6"/>
  <c r="BK81" i="6"/>
  <c r="BL81" i="6"/>
  <c r="BI81" i="6"/>
  <c r="I52" i="11"/>
  <c r="BY54" i="6"/>
  <c r="BV54" i="6"/>
  <c r="BJ54" i="6"/>
  <c r="CA54" i="6"/>
  <c r="BP54" i="6"/>
  <c r="BR54" i="6"/>
  <c r="BU54" i="6"/>
  <c r="BX54" i="6"/>
  <c r="BO54" i="6"/>
  <c r="BS54" i="6"/>
  <c r="BW54" i="6"/>
  <c r="BM54" i="6"/>
  <c r="BZ54" i="6"/>
  <c r="CC54" i="6"/>
  <c r="BT54" i="6"/>
  <c r="BI54" i="6"/>
  <c r="BL54" i="6"/>
  <c r="CB54" i="6"/>
  <c r="BH54" i="6"/>
  <c r="BN54" i="6"/>
  <c r="BK54" i="6"/>
  <c r="BQ54" i="6"/>
  <c r="I61" i="11"/>
  <c r="BV63" i="6"/>
  <c r="CA63" i="6"/>
  <c r="BJ63" i="6"/>
  <c r="BS63" i="6"/>
  <c r="BR63" i="6"/>
  <c r="BY63" i="6"/>
  <c r="BX63" i="6"/>
  <c r="BK63" i="6"/>
  <c r="BT63" i="6"/>
  <c r="BW63" i="6"/>
  <c r="CC63" i="6"/>
  <c r="BQ63" i="6"/>
  <c r="BU63" i="6"/>
  <c r="BZ63" i="6"/>
  <c r="CB63" i="6"/>
  <c r="BI63" i="6"/>
  <c r="BP63" i="6"/>
  <c r="BO63" i="6"/>
  <c r="BH63" i="6"/>
  <c r="BN63" i="6"/>
  <c r="BL63" i="6"/>
  <c r="BM63" i="6"/>
  <c r="BE70" i="6"/>
  <c r="BE85" i="6"/>
  <c r="BE59" i="6"/>
  <c r="BE41" i="6"/>
  <c r="BE52" i="6"/>
  <c r="BE11" i="6"/>
  <c r="BE31" i="6"/>
  <c r="BE34" i="6"/>
  <c r="BE12" i="6"/>
  <c r="BE6" i="6"/>
  <c r="BE81" i="6"/>
  <c r="BE77" i="6"/>
  <c r="BE51" i="6"/>
  <c r="BE33" i="6"/>
  <c r="BE47" i="6"/>
  <c r="BE63" i="6"/>
  <c r="BE25" i="6"/>
  <c r="BE30" i="6"/>
  <c r="BE7" i="6"/>
  <c r="BE8" i="6"/>
  <c r="BE65" i="6"/>
  <c r="BE61" i="6"/>
  <c r="BE67" i="6"/>
  <c r="BE66" i="6"/>
  <c r="BE45" i="6"/>
  <c r="BE39" i="6"/>
  <c r="BE9" i="6"/>
  <c r="BE28" i="6"/>
  <c r="BE60" i="6"/>
  <c r="BE15" i="6"/>
  <c r="BE83" i="6"/>
  <c r="BE84" i="6"/>
  <c r="BE53" i="6"/>
  <c r="BE62" i="6"/>
  <c r="BE57" i="6"/>
  <c r="BE37" i="6"/>
  <c r="BE32" i="6"/>
  <c r="BE43" i="6"/>
  <c r="BE21" i="6"/>
  <c r="BE40" i="6"/>
  <c r="BE16" i="6"/>
  <c r="BE76" i="6"/>
  <c r="BE54" i="6"/>
  <c r="BE46" i="6"/>
  <c r="BE20" i="6"/>
  <c r="BE35" i="6"/>
  <c r="BE72" i="6"/>
  <c r="BE10" i="6"/>
  <c r="BE68" i="6"/>
  <c r="BE71" i="6"/>
  <c r="BE27" i="6"/>
  <c r="BE55" i="6"/>
  <c r="BE23" i="6"/>
  <c r="BE69" i="6"/>
  <c r="BE42" i="6"/>
  <c r="BE79" i="6"/>
  <c r="BE50" i="6"/>
  <c r="BE19" i="6"/>
  <c r="BE38" i="6"/>
  <c r="BE13" i="6"/>
  <c r="BE49" i="6"/>
  <c r="BE86" i="6"/>
  <c r="BE48" i="6"/>
  <c r="BE36" i="6"/>
  <c r="BE14" i="6"/>
  <c r="BE26" i="6"/>
  <c r="BE56" i="6"/>
  <c r="BE17" i="6"/>
  <c r="BE73" i="6"/>
  <c r="BE80" i="6"/>
  <c r="BE24" i="6"/>
  <c r="BE82" i="6"/>
  <c r="BE18" i="6"/>
  <c r="BE44" i="6"/>
  <c r="BE29" i="6"/>
  <c r="BE74" i="6"/>
  <c r="BE64" i="6"/>
  <c r="BE75" i="6"/>
  <c r="BE58" i="6"/>
  <c r="BE78" i="6"/>
  <c r="BE22" i="6"/>
  <c r="I38" i="11"/>
  <c r="BT40" i="6"/>
  <c r="BV40" i="6"/>
  <c r="BS40" i="6"/>
  <c r="BM40" i="6"/>
  <c r="BY40" i="6"/>
  <c r="BJ40" i="6"/>
  <c r="CA40" i="6"/>
  <c r="BP40" i="6"/>
  <c r="BO40" i="6"/>
  <c r="BQ40" i="6"/>
  <c r="CC40" i="6"/>
  <c r="BW40" i="6"/>
  <c r="BX40" i="6"/>
  <c r="BN40" i="6"/>
  <c r="BR40" i="6"/>
  <c r="BU40" i="6"/>
  <c r="BH40" i="6"/>
  <c r="BI40" i="6"/>
  <c r="BK40" i="6"/>
  <c r="BL40" i="6"/>
  <c r="CB40" i="6"/>
  <c r="BZ40" i="6"/>
  <c r="BF70" i="6"/>
  <c r="BF13" i="6"/>
  <c r="BF56" i="6"/>
  <c r="BF41" i="6"/>
  <c r="I22" i="11"/>
  <c r="CA24" i="6"/>
  <c r="BT24" i="6"/>
  <c r="BV24" i="6"/>
  <c r="BJ24" i="6"/>
  <c r="BU24" i="6"/>
  <c r="BZ24" i="6"/>
  <c r="BO24" i="6"/>
  <c r="BY24" i="6"/>
  <c r="BP24" i="6"/>
  <c r="BM24" i="6"/>
  <c r="BW24" i="6"/>
  <c r="BI24" i="6"/>
  <c r="BK24" i="6"/>
  <c r="CC24" i="6"/>
  <c r="BN24" i="6"/>
  <c r="BS24" i="6"/>
  <c r="BR24" i="6"/>
  <c r="BQ24" i="6"/>
  <c r="CB24" i="6"/>
  <c r="BX24" i="6"/>
  <c r="BL24" i="6"/>
  <c r="BH24" i="6"/>
  <c r="I40" i="11"/>
  <c r="BV42" i="6"/>
  <c r="CA42" i="6"/>
  <c r="BJ42" i="6"/>
  <c r="BS42" i="6"/>
  <c r="BO42" i="6"/>
  <c r="BY42" i="6"/>
  <c r="BT42" i="6"/>
  <c r="BP42" i="6"/>
  <c r="BX42" i="6"/>
  <c r="BN42" i="6"/>
  <c r="BW42" i="6"/>
  <c r="BI42" i="6"/>
  <c r="BH42" i="6"/>
  <c r="BM42" i="6"/>
  <c r="BL42" i="6"/>
  <c r="CB42" i="6"/>
  <c r="CC42" i="6"/>
  <c r="BZ42" i="6"/>
  <c r="BK42" i="6"/>
  <c r="BR42" i="6"/>
  <c r="BQ42" i="6"/>
  <c r="BU42" i="6"/>
  <c r="BF65" i="6"/>
  <c r="I58" i="11"/>
  <c r="BT60" i="6"/>
  <c r="BJ60" i="6"/>
  <c r="BR60" i="6"/>
  <c r="BM60" i="6"/>
  <c r="BV60" i="6"/>
  <c r="CA60" i="6"/>
  <c r="BY60" i="6"/>
  <c r="BX60" i="6"/>
  <c r="BO60" i="6"/>
  <c r="BZ60" i="6"/>
  <c r="BK60" i="6"/>
  <c r="BP60" i="6"/>
  <c r="BH60" i="6"/>
  <c r="BI60" i="6"/>
  <c r="BN60" i="6"/>
  <c r="BU60" i="6"/>
  <c r="CC60" i="6"/>
  <c r="BS60" i="6"/>
  <c r="BL60" i="6"/>
  <c r="CB60" i="6"/>
  <c r="BQ60" i="6"/>
  <c r="BW60" i="6"/>
  <c r="I45" i="11"/>
  <c r="BY47" i="6"/>
  <c r="BT47" i="6"/>
  <c r="BM47" i="6"/>
  <c r="BJ47" i="6"/>
  <c r="BV47" i="6"/>
  <c r="BX47" i="6"/>
  <c r="BS47" i="6"/>
  <c r="BP47" i="6"/>
  <c r="BO47" i="6"/>
  <c r="BI47" i="6"/>
  <c r="BK47" i="6"/>
  <c r="CA47" i="6"/>
  <c r="BU47" i="6"/>
  <c r="BZ47" i="6"/>
  <c r="BH47" i="6"/>
  <c r="CC47" i="6"/>
  <c r="CB47" i="6"/>
  <c r="BQ47" i="6"/>
  <c r="BR47" i="6"/>
  <c r="BL47" i="6"/>
  <c r="BN47" i="6"/>
  <c r="BW47" i="6"/>
  <c r="I19" i="11"/>
  <c r="BJ21" i="6"/>
  <c r="BY21" i="6"/>
  <c r="BV21" i="6"/>
  <c r="CA21" i="6"/>
  <c r="BX21" i="6"/>
  <c r="BS21" i="6"/>
  <c r="BM21" i="6"/>
  <c r="BP21" i="6"/>
  <c r="BT21" i="6"/>
  <c r="BH21" i="6"/>
  <c r="BR21" i="6"/>
  <c r="BU21" i="6"/>
  <c r="BZ21" i="6"/>
  <c r="BQ21" i="6"/>
  <c r="BK21" i="6"/>
  <c r="BL21" i="6"/>
  <c r="CC21" i="6"/>
  <c r="BO21" i="6"/>
  <c r="BN21" i="6"/>
  <c r="BW21" i="6"/>
  <c r="BI21" i="6"/>
  <c r="CB21" i="6"/>
  <c r="BD72" i="6"/>
  <c r="BD73" i="6"/>
  <c r="BD68" i="6"/>
  <c r="BD59" i="6"/>
  <c r="BD33" i="6"/>
  <c r="BD35" i="6"/>
  <c r="BD27" i="6"/>
  <c r="BD64" i="6"/>
  <c r="BD29" i="6"/>
  <c r="BD12" i="6"/>
  <c r="BD83" i="6"/>
  <c r="BD65" i="6"/>
  <c r="BD58" i="6"/>
  <c r="BD51" i="6"/>
  <c r="BD66" i="6"/>
  <c r="BD24" i="6"/>
  <c r="BD19" i="6"/>
  <c r="BD48" i="6"/>
  <c r="BD26" i="6"/>
  <c r="BD23" i="6"/>
  <c r="BD75" i="6"/>
  <c r="BD84" i="6"/>
  <c r="BD50" i="6"/>
  <c r="BD55" i="6"/>
  <c r="BD57" i="6"/>
  <c r="BD16" i="6"/>
  <c r="BD11" i="6"/>
  <c r="BD31" i="6"/>
  <c r="BD18" i="6"/>
  <c r="BD20" i="6"/>
  <c r="BD67" i="6"/>
  <c r="BD76" i="6"/>
  <c r="BD79" i="6"/>
  <c r="BD46" i="6"/>
  <c r="BD44" i="6"/>
  <c r="BD8" i="6"/>
  <c r="BD54" i="6"/>
  <c r="BD25" i="6"/>
  <c r="BD9" i="6"/>
  <c r="BD13" i="6"/>
  <c r="BD86" i="6"/>
  <c r="BD82" i="6"/>
  <c r="BD61" i="6"/>
  <c r="BD38" i="6"/>
  <c r="BD63" i="6"/>
  <c r="BD85" i="6"/>
  <c r="BD39" i="6"/>
  <c r="BD17" i="6"/>
  <c r="BD6" i="6"/>
  <c r="BD28" i="6"/>
  <c r="BD70" i="6"/>
  <c r="BD77" i="6"/>
  <c r="BD69" i="6"/>
  <c r="BD62" i="6"/>
  <c r="BD60" i="6"/>
  <c r="BD47" i="6"/>
  <c r="BD22" i="6"/>
  <c r="BD45" i="6"/>
  <c r="BD15" i="6"/>
  <c r="BD34" i="6"/>
  <c r="BD80" i="6"/>
  <c r="BD41" i="6"/>
  <c r="BD37" i="6"/>
  <c r="BD78" i="6"/>
  <c r="BD42" i="6"/>
  <c r="BD21" i="6"/>
  <c r="BD81" i="6"/>
  <c r="BD40" i="6"/>
  <c r="BD49" i="6"/>
  <c r="BD74" i="6"/>
  <c r="BD52" i="6"/>
  <c r="BD7" i="6"/>
  <c r="BD71" i="6"/>
  <c r="BD36" i="6"/>
  <c r="BD10" i="6"/>
  <c r="BD56" i="6"/>
  <c r="BD14" i="6"/>
  <c r="BD53" i="6"/>
  <c r="BD30" i="6"/>
  <c r="BD32" i="6"/>
  <c r="BD43" i="6"/>
  <c r="I70" i="11"/>
  <c r="CA72" i="6"/>
  <c r="BV72" i="6"/>
  <c r="BS72" i="6"/>
  <c r="BJ72" i="6"/>
  <c r="BY72" i="6"/>
  <c r="BO72" i="6"/>
  <c r="BM72" i="6"/>
  <c r="BP72" i="6"/>
  <c r="BR72" i="6"/>
  <c r="CC72" i="6"/>
  <c r="BN72" i="6"/>
  <c r="BT72" i="6"/>
  <c r="BI72" i="6"/>
  <c r="BW72" i="6"/>
  <c r="BU72" i="6"/>
  <c r="BZ72" i="6"/>
  <c r="BH72" i="6"/>
  <c r="BL72" i="6"/>
  <c r="BX72" i="6"/>
  <c r="BK72" i="6"/>
  <c r="BQ72" i="6"/>
  <c r="CB72" i="6"/>
  <c r="I47" i="11"/>
  <c r="BY49" i="6"/>
  <c r="BJ49" i="6"/>
  <c r="BS49" i="6"/>
  <c r="BU49" i="6"/>
  <c r="BV49" i="6"/>
  <c r="BP49" i="6"/>
  <c r="BR49" i="6"/>
  <c r="BO49" i="6"/>
  <c r="BM49" i="6"/>
  <c r="CC49" i="6"/>
  <c r="BH49" i="6"/>
  <c r="BI49" i="6"/>
  <c r="BT49" i="6"/>
  <c r="BZ49" i="6"/>
  <c r="BQ49" i="6"/>
  <c r="CA49" i="6"/>
  <c r="BX49" i="6"/>
  <c r="BW49" i="6"/>
  <c r="BK49" i="6"/>
  <c r="CB49" i="6"/>
  <c r="BN49" i="6"/>
  <c r="BL49" i="6"/>
  <c r="I41" i="11"/>
  <c r="BY43" i="6"/>
  <c r="BT43" i="6"/>
  <c r="BJ43" i="6"/>
  <c r="BR43" i="6"/>
  <c r="BV43" i="6"/>
  <c r="BS43" i="6"/>
  <c r="BX43" i="6"/>
  <c r="CA43" i="6"/>
  <c r="BO43" i="6"/>
  <c r="BK43" i="6"/>
  <c r="BP43" i="6"/>
  <c r="BM43" i="6"/>
  <c r="CC43" i="6"/>
  <c r="BU43" i="6"/>
  <c r="BI43" i="6"/>
  <c r="BH43" i="6"/>
  <c r="BZ43" i="6"/>
  <c r="BQ43" i="6"/>
  <c r="CB43" i="6"/>
  <c r="BW43" i="6"/>
  <c r="BN43" i="6"/>
  <c r="BL43" i="6"/>
  <c r="I56" i="11"/>
  <c r="BJ58" i="6"/>
  <c r="CA58" i="6"/>
  <c r="BS58" i="6"/>
  <c r="BV58" i="6"/>
  <c r="BT58" i="6"/>
  <c r="BX58" i="6"/>
  <c r="BM58" i="6"/>
  <c r="BR58" i="6"/>
  <c r="BO58" i="6"/>
  <c r="BK58" i="6"/>
  <c r="CC58" i="6"/>
  <c r="BW58" i="6"/>
  <c r="BN58" i="6"/>
  <c r="BP58" i="6"/>
  <c r="BI58" i="6"/>
  <c r="CB58" i="6"/>
  <c r="BY58" i="6"/>
  <c r="BZ58" i="6"/>
  <c r="BQ58" i="6"/>
  <c r="BL58" i="6"/>
  <c r="BU58" i="6"/>
  <c r="BH58" i="6"/>
  <c r="I69" i="11"/>
  <c r="CA71" i="6"/>
  <c r="BJ71" i="6"/>
  <c r="BU71" i="6"/>
  <c r="BP71" i="6"/>
  <c r="BR71" i="6"/>
  <c r="BH71" i="6"/>
  <c r="BV71" i="6"/>
  <c r="BL71" i="6"/>
  <c r="BO71" i="6"/>
  <c r="BI71" i="6"/>
  <c r="BY71" i="6"/>
  <c r="BS71" i="6"/>
  <c r="CC71" i="6"/>
  <c r="BZ71" i="6"/>
  <c r="BN71" i="6"/>
  <c r="BQ71" i="6"/>
  <c r="BT71" i="6"/>
  <c r="CB71" i="6"/>
  <c r="BM71" i="6"/>
  <c r="BW71" i="6"/>
  <c r="BK71" i="6"/>
  <c r="BX71" i="6"/>
  <c r="I37" i="11"/>
  <c r="BT39" i="6"/>
  <c r="BY39" i="6"/>
  <c r="BJ39" i="6"/>
  <c r="BP39" i="6"/>
  <c r="BR39" i="6"/>
  <c r="CA39" i="6"/>
  <c r="BO39" i="6"/>
  <c r="BX39" i="6"/>
  <c r="BI39" i="6"/>
  <c r="BM39" i="6"/>
  <c r="BZ39" i="6"/>
  <c r="CC39" i="6"/>
  <c r="BK39" i="6"/>
  <c r="BS39" i="6"/>
  <c r="BW39" i="6"/>
  <c r="BH39" i="6"/>
  <c r="CB39" i="6"/>
  <c r="BU39" i="6"/>
  <c r="BN39" i="6"/>
  <c r="BL39" i="6"/>
  <c r="BV39" i="6"/>
  <c r="BQ39" i="6"/>
  <c r="I81" i="11"/>
  <c r="BJ83" i="6"/>
  <c r="BT83" i="6"/>
  <c r="BV83" i="6"/>
  <c r="CA83" i="6"/>
  <c r="BR83" i="6"/>
  <c r="BY83" i="6"/>
  <c r="BP83" i="6"/>
  <c r="BX83" i="6"/>
  <c r="BS83" i="6"/>
  <c r="BM83" i="6"/>
  <c r="BU83" i="6"/>
  <c r="BI83" i="6"/>
  <c r="BO83" i="6"/>
  <c r="BW83" i="6"/>
  <c r="BN83" i="6"/>
  <c r="BZ83" i="6"/>
  <c r="BL83" i="6"/>
  <c r="BK83" i="6"/>
  <c r="BQ83" i="6"/>
  <c r="CC83" i="6"/>
  <c r="BH83" i="6"/>
  <c r="CB83" i="6"/>
  <c r="BF72" i="6"/>
  <c r="BF42" i="6"/>
  <c r="BF58" i="6"/>
  <c r="BF84" i="6"/>
  <c r="BF54" i="6"/>
  <c r="BF47" i="6"/>
  <c r="BF9" i="6"/>
  <c r="BF77" i="6"/>
  <c r="BA85" i="6"/>
  <c r="BA73" i="6"/>
  <c r="BA25" i="6"/>
  <c r="BA8" i="6"/>
  <c r="BA28" i="6"/>
  <c r="BA39" i="6"/>
  <c r="BA62" i="6"/>
  <c r="BA51" i="6"/>
  <c r="BA78" i="6"/>
  <c r="BA50" i="6"/>
  <c r="BA74" i="6"/>
  <c r="BA75" i="6"/>
  <c r="BA45" i="6"/>
  <c r="BA15" i="6"/>
  <c r="BA19" i="6"/>
  <c r="BA65" i="6"/>
  <c r="BA18" i="6"/>
  <c r="BA38" i="6"/>
  <c r="BA34" i="6"/>
  <c r="BA84" i="6"/>
  <c r="BA82" i="6"/>
  <c r="I4" i="11"/>
  <c r="BV6" i="6"/>
  <c r="BY6" i="6"/>
  <c r="BJ6" i="6"/>
  <c r="BT6" i="6"/>
  <c r="BS6" i="6"/>
  <c r="BX6" i="6"/>
  <c r="BP6" i="6"/>
  <c r="CA6" i="6"/>
  <c r="BO6" i="6"/>
  <c r="BI6" i="6"/>
  <c r="BN6" i="6"/>
  <c r="BZ6" i="6"/>
  <c r="BU6" i="6"/>
  <c r="BK6" i="6"/>
  <c r="BR6" i="6"/>
  <c r="BM6" i="6"/>
  <c r="BH6" i="6"/>
  <c r="CC6" i="6"/>
  <c r="CB6" i="6"/>
  <c r="BW6" i="6"/>
  <c r="BQ6" i="6"/>
  <c r="BL6" i="6"/>
  <c r="I77" i="11"/>
  <c r="BJ79" i="6"/>
  <c r="BT79" i="6"/>
  <c r="CA79" i="6"/>
  <c r="BS79" i="6"/>
  <c r="BV79" i="6"/>
  <c r="BY79" i="6"/>
  <c r="BP79" i="6"/>
  <c r="BU79" i="6"/>
  <c r="BR79" i="6"/>
  <c r="BX79" i="6"/>
  <c r="BO79" i="6"/>
  <c r="BI79" i="6"/>
  <c r="CC79" i="6"/>
  <c r="BM79" i="6"/>
  <c r="BZ79" i="6"/>
  <c r="BN79" i="6"/>
  <c r="CB79" i="6"/>
  <c r="BW79" i="6"/>
  <c r="BK79" i="6"/>
  <c r="BL79" i="6"/>
  <c r="BQ79" i="6"/>
  <c r="BH79" i="6"/>
  <c r="I29" i="11"/>
  <c r="BJ31" i="6"/>
  <c r="CA31" i="6"/>
  <c r="BV31" i="6"/>
  <c r="BY31" i="6"/>
  <c r="BX31" i="6"/>
  <c r="BS31" i="6"/>
  <c r="BR31" i="6"/>
  <c r="BW31" i="6"/>
  <c r="BH31" i="6"/>
  <c r="BO31" i="6"/>
  <c r="BU31" i="6"/>
  <c r="BI31" i="6"/>
  <c r="BK31" i="6"/>
  <c r="BT31" i="6"/>
  <c r="BM31" i="6"/>
  <c r="BZ31" i="6"/>
  <c r="CC31" i="6"/>
  <c r="CB31" i="6"/>
  <c r="BN31" i="6"/>
  <c r="BL31" i="6"/>
  <c r="BP31" i="6"/>
  <c r="BQ31" i="6"/>
  <c r="I10" i="11"/>
  <c r="BJ12" i="6"/>
  <c r="BV12" i="6"/>
  <c r="BT12" i="6"/>
  <c r="BY12" i="6"/>
  <c r="BS12" i="6"/>
  <c r="BO12" i="6"/>
  <c r="BR12" i="6"/>
  <c r="BM12" i="6"/>
  <c r="BN12" i="6"/>
  <c r="CA12" i="6"/>
  <c r="BU12" i="6"/>
  <c r="CC12" i="6"/>
  <c r="BK12" i="6"/>
  <c r="BP12" i="6"/>
  <c r="BH12" i="6"/>
  <c r="BZ12" i="6"/>
  <c r="BI12" i="6"/>
  <c r="BQ12" i="6"/>
  <c r="BX12" i="6"/>
  <c r="BW12" i="6"/>
  <c r="BL12" i="6"/>
  <c r="CB12" i="6"/>
  <c r="I23" i="11"/>
  <c r="CA25" i="6"/>
  <c r="BJ25" i="6"/>
  <c r="BV25" i="6"/>
  <c r="BY25" i="6"/>
  <c r="BS25" i="6"/>
  <c r="BO25" i="6"/>
  <c r="BM25" i="6"/>
  <c r="BX25" i="6"/>
  <c r="BP25" i="6"/>
  <c r="BI25" i="6"/>
  <c r="BK25" i="6"/>
  <c r="BZ25" i="6"/>
  <c r="BU25" i="6"/>
  <c r="BH25" i="6"/>
  <c r="BW25" i="6"/>
  <c r="BT25" i="6"/>
  <c r="CC25" i="6"/>
  <c r="BN25" i="6"/>
  <c r="BR25" i="6"/>
  <c r="BL25" i="6"/>
  <c r="BQ25" i="6"/>
  <c r="CB25" i="6"/>
  <c r="BB64" i="6"/>
  <c r="BB65" i="6"/>
  <c r="BB58" i="6"/>
  <c r="BB48" i="6"/>
  <c r="BB66" i="6"/>
  <c r="BB10" i="6"/>
  <c r="BB47" i="6"/>
  <c r="BB54" i="6"/>
  <c r="BB31" i="6"/>
  <c r="BB7" i="6"/>
  <c r="BB30" i="6"/>
  <c r="BB71" i="6"/>
  <c r="BB56" i="6"/>
  <c r="BB42" i="6"/>
  <c r="BB11" i="6"/>
  <c r="BB82" i="6"/>
  <c r="BB83" i="6"/>
  <c r="BB60" i="6"/>
  <c r="BB50" i="6"/>
  <c r="BB40" i="6"/>
  <c r="BB57" i="6"/>
  <c r="BB13" i="6"/>
  <c r="BB24" i="6"/>
  <c r="BB33" i="6"/>
  <c r="BB25" i="6"/>
  <c r="BB15" i="6"/>
  <c r="BB16" i="6"/>
  <c r="BB85" i="6"/>
  <c r="BB73" i="6"/>
  <c r="BB45" i="6"/>
  <c r="BB20" i="6"/>
  <c r="BB74" i="6"/>
  <c r="BB75" i="6"/>
  <c r="BB52" i="6"/>
  <c r="BB81" i="6"/>
  <c r="BB32" i="6"/>
  <c r="BB44" i="6"/>
  <c r="BB6" i="6"/>
  <c r="BB12" i="6"/>
  <c r="BB67" i="6"/>
  <c r="BB62" i="6"/>
  <c r="BB69" i="6"/>
  <c r="BB78" i="6"/>
  <c r="BB55" i="6"/>
  <c r="BB53" i="6"/>
  <c r="BB35" i="6"/>
  <c r="BB29" i="6"/>
  <c r="BB28" i="6"/>
  <c r="BB36" i="6"/>
  <c r="BB34" i="6"/>
  <c r="BB38" i="6"/>
  <c r="BB80" i="6"/>
  <c r="BB61" i="6"/>
  <c r="BB18" i="6"/>
  <c r="BB17" i="6"/>
  <c r="BB72" i="6"/>
  <c r="BB70" i="6"/>
  <c r="BB22" i="6"/>
  <c r="BB23" i="6"/>
  <c r="BB51" i="6"/>
  <c r="BB63" i="6"/>
  <c r="BB41" i="6"/>
  <c r="BB14" i="6"/>
  <c r="BB77" i="6"/>
  <c r="BB86" i="6"/>
  <c r="BB49" i="6"/>
  <c r="BB21" i="6"/>
  <c r="BB9" i="6"/>
  <c r="BB39" i="6"/>
  <c r="BB46" i="6"/>
  <c r="BB84" i="6"/>
  <c r="BB43" i="6"/>
  <c r="BB8" i="6"/>
  <c r="BB68" i="6"/>
  <c r="BB76" i="6"/>
  <c r="BB27" i="6"/>
  <c r="BB26" i="6"/>
  <c r="BB79" i="6"/>
  <c r="BB37" i="6"/>
  <c r="BB19" i="6"/>
  <c r="BB59" i="6"/>
  <c r="I30" i="11"/>
  <c r="BJ32" i="6"/>
  <c r="CA32" i="6"/>
  <c r="BT32" i="6"/>
  <c r="BV32" i="6"/>
  <c r="BO32" i="6"/>
  <c r="BM32" i="6"/>
  <c r="BY32" i="6"/>
  <c r="BR32" i="6"/>
  <c r="BH32" i="6"/>
  <c r="BX32" i="6"/>
  <c r="BW32" i="6"/>
  <c r="BQ32" i="6"/>
  <c r="BU32" i="6"/>
  <c r="BS32" i="6"/>
  <c r="BN32" i="6"/>
  <c r="BP32" i="6"/>
  <c r="CC32" i="6"/>
  <c r="BZ32" i="6"/>
  <c r="BI32" i="6"/>
  <c r="BK32" i="6"/>
  <c r="BL32" i="6"/>
  <c r="CB32" i="6"/>
  <c r="I74" i="11"/>
  <c r="BY76" i="6"/>
  <c r="BV76" i="6"/>
  <c r="BT76" i="6"/>
  <c r="BJ76" i="6"/>
  <c r="BP76" i="6"/>
  <c r="CA76" i="6"/>
  <c r="BO76" i="6"/>
  <c r="BS76" i="6"/>
  <c r="BR76" i="6"/>
  <c r="CC76" i="6"/>
  <c r="BQ76" i="6"/>
  <c r="BM76" i="6"/>
  <c r="BI76" i="6"/>
  <c r="BU76" i="6"/>
  <c r="BW76" i="6"/>
  <c r="BZ76" i="6"/>
  <c r="BX76" i="6"/>
  <c r="BH76" i="6"/>
  <c r="BL76" i="6"/>
  <c r="BN76" i="6"/>
  <c r="CB76" i="6"/>
  <c r="BK76" i="6"/>
  <c r="I51" i="11"/>
  <c r="BV53" i="6"/>
  <c r="BT53" i="6"/>
  <c r="BY53" i="6"/>
  <c r="CA53" i="6"/>
  <c r="BR53" i="6"/>
  <c r="BJ53" i="6"/>
  <c r="BX53" i="6"/>
  <c r="BK53" i="6"/>
  <c r="BN53" i="6"/>
  <c r="BH53" i="6"/>
  <c r="BL53" i="6"/>
  <c r="BU53" i="6"/>
  <c r="BZ53" i="6"/>
  <c r="BW53" i="6"/>
  <c r="BI53" i="6"/>
  <c r="BP53" i="6"/>
  <c r="BO53" i="6"/>
  <c r="BM53" i="6"/>
  <c r="CC53" i="6"/>
  <c r="BQ53" i="6"/>
  <c r="BS53" i="6"/>
  <c r="CB53" i="6"/>
  <c r="I49" i="11"/>
  <c r="BY51" i="6"/>
  <c r="BV51" i="6"/>
  <c r="BT51" i="6"/>
  <c r="CA51" i="6"/>
  <c r="BO51" i="6"/>
  <c r="BP51" i="6"/>
  <c r="BX51" i="6"/>
  <c r="BJ51" i="6"/>
  <c r="BW51" i="6"/>
  <c r="BS51" i="6"/>
  <c r="BM51" i="6"/>
  <c r="BU51" i="6"/>
  <c r="BI51" i="6"/>
  <c r="BK51" i="6"/>
  <c r="BH51" i="6"/>
  <c r="BN51" i="6"/>
  <c r="BZ51" i="6"/>
  <c r="CC51" i="6"/>
  <c r="BR51" i="6"/>
  <c r="BQ51" i="6"/>
  <c r="BL51" i="6"/>
  <c r="CB51" i="6"/>
  <c r="I60" i="11"/>
  <c r="BJ62" i="6"/>
  <c r="BY62" i="6"/>
  <c r="CA62" i="6"/>
  <c r="BT62" i="6"/>
  <c r="BV62" i="6"/>
  <c r="BP62" i="6"/>
  <c r="BX62" i="6"/>
  <c r="BR62" i="6"/>
  <c r="BW62" i="6"/>
  <c r="BS62" i="6"/>
  <c r="BM62" i="6"/>
  <c r="BU62" i="6"/>
  <c r="BH62" i="6"/>
  <c r="BO62" i="6"/>
  <c r="BK62" i="6"/>
  <c r="CB62" i="6"/>
  <c r="BZ62" i="6"/>
  <c r="BQ62" i="6"/>
  <c r="BI62" i="6"/>
  <c r="BL62" i="6"/>
  <c r="BN62" i="6"/>
  <c r="CC62" i="6"/>
  <c r="I42" i="11"/>
  <c r="BY44" i="6"/>
  <c r="CA44" i="6"/>
  <c r="BV44" i="6"/>
  <c r="BP44" i="6"/>
  <c r="BO44" i="6"/>
  <c r="BT44" i="6"/>
  <c r="BJ44" i="6"/>
  <c r="BX44" i="6"/>
  <c r="BR44" i="6"/>
  <c r="BM44" i="6"/>
  <c r="BU44" i="6"/>
  <c r="CC44" i="6"/>
  <c r="BK44" i="6"/>
  <c r="BN44" i="6"/>
  <c r="BW44" i="6"/>
  <c r="BZ44" i="6"/>
  <c r="BI44" i="6"/>
  <c r="BQ44" i="6"/>
  <c r="BH44" i="6"/>
  <c r="BL44" i="6"/>
  <c r="BS44" i="6"/>
  <c r="CB44" i="6"/>
  <c r="I65" i="11"/>
  <c r="BJ67" i="6"/>
  <c r="BT67" i="6"/>
  <c r="BV67" i="6"/>
  <c r="CA67" i="6"/>
  <c r="BM67" i="6"/>
  <c r="BP67" i="6"/>
  <c r="BO67" i="6"/>
  <c r="BR67" i="6"/>
  <c r="BY67" i="6"/>
  <c r="BX67" i="6"/>
  <c r="BZ67" i="6"/>
  <c r="BK67" i="6"/>
  <c r="BQ67" i="6"/>
  <c r="BS67" i="6"/>
  <c r="BH67" i="6"/>
  <c r="BU67" i="6"/>
  <c r="BN67" i="6"/>
  <c r="BW67" i="6"/>
  <c r="BL67" i="6"/>
  <c r="BI67" i="6"/>
  <c r="CC67" i="6"/>
  <c r="CB67" i="6"/>
  <c r="I33" i="11"/>
  <c r="CA35" i="6"/>
  <c r="BY35" i="6"/>
  <c r="BJ35" i="6"/>
  <c r="BT35" i="6"/>
  <c r="BP35" i="6"/>
  <c r="BR35" i="6"/>
  <c r="BS35" i="6"/>
  <c r="BO35" i="6"/>
  <c r="BM35" i="6"/>
  <c r="BZ35" i="6"/>
  <c r="BI35" i="6"/>
  <c r="BK35" i="6"/>
  <c r="BL35" i="6"/>
  <c r="BH35" i="6"/>
  <c r="CC35" i="6"/>
  <c r="BX35" i="6"/>
  <c r="BN35" i="6"/>
  <c r="CB35" i="6"/>
  <c r="BU35" i="6"/>
  <c r="BW35" i="6"/>
  <c r="BQ35" i="6"/>
  <c r="BV35" i="6"/>
  <c r="BF27" i="6"/>
  <c r="BF76" i="6"/>
  <c r="BF80" i="6"/>
  <c r="BF75" i="6"/>
  <c r="BF50" i="6"/>
  <c r="BF35" i="6"/>
  <c r="I5" i="11"/>
  <c r="BV7" i="6"/>
  <c r="BY7" i="6"/>
  <c r="BT7" i="6"/>
  <c r="CA7" i="6"/>
  <c r="BS7" i="6"/>
  <c r="BX7" i="6"/>
  <c r="BP7" i="6"/>
  <c r="BJ7" i="6"/>
  <c r="BO7" i="6"/>
  <c r="BZ7" i="6"/>
  <c r="BK7" i="6"/>
  <c r="BW7" i="6"/>
  <c r="CC7" i="6"/>
  <c r="BQ7" i="6"/>
  <c r="BI7" i="6"/>
  <c r="BL7" i="6"/>
  <c r="BH7" i="6"/>
  <c r="BN7" i="6"/>
  <c r="BR7" i="6"/>
  <c r="CB7" i="6"/>
  <c r="BU7" i="6"/>
  <c r="BM7" i="6"/>
  <c r="I80" i="11"/>
  <c r="BJ82" i="6"/>
  <c r="CA82" i="6"/>
  <c r="BT82" i="6"/>
  <c r="BV82" i="6"/>
  <c r="BS82" i="6"/>
  <c r="BR82" i="6"/>
  <c r="BO82" i="6"/>
  <c r="BY82" i="6"/>
  <c r="BX82" i="6"/>
  <c r="BH82" i="6"/>
  <c r="BU82" i="6"/>
  <c r="CC82" i="6"/>
  <c r="BI82" i="6"/>
  <c r="BP82" i="6"/>
  <c r="BZ82" i="6"/>
  <c r="BN82" i="6"/>
  <c r="BM82" i="6"/>
  <c r="BL82" i="6"/>
  <c r="CB82" i="6"/>
  <c r="BW82" i="6"/>
  <c r="BK82" i="6"/>
  <c r="BQ82" i="6"/>
  <c r="I21" i="11"/>
  <c r="CA23" i="6"/>
  <c r="BT23" i="6"/>
  <c r="BJ23" i="6"/>
  <c r="BP23" i="6"/>
  <c r="BR23" i="6"/>
  <c r="BM23" i="6"/>
  <c r="BV23" i="6"/>
  <c r="BO23" i="6"/>
  <c r="BX23" i="6"/>
  <c r="BY23" i="6"/>
  <c r="BU23" i="6"/>
  <c r="BH23" i="6"/>
  <c r="CC23" i="6"/>
  <c r="BQ23" i="6"/>
  <c r="BZ23" i="6"/>
  <c r="BW23" i="6"/>
  <c r="BS23" i="6"/>
  <c r="BI23" i="6"/>
  <c r="BK23" i="6"/>
  <c r="BL23" i="6"/>
  <c r="CB23" i="6"/>
  <c r="BN23" i="6"/>
  <c r="I71" i="11"/>
  <c r="BJ73" i="6"/>
  <c r="BY73" i="6"/>
  <c r="BR73" i="6"/>
  <c r="BX73" i="6"/>
  <c r="BS73" i="6"/>
  <c r="BV73" i="6"/>
  <c r="BO73" i="6"/>
  <c r="BM73" i="6"/>
  <c r="BT73" i="6"/>
  <c r="BU73" i="6"/>
  <c r="CA73" i="6"/>
  <c r="BP73" i="6"/>
  <c r="BW73" i="6"/>
  <c r="BZ73" i="6"/>
  <c r="BH73" i="6"/>
  <c r="CC73" i="6"/>
  <c r="BQ73" i="6"/>
  <c r="CB73" i="6"/>
  <c r="BI73" i="6"/>
  <c r="BK73" i="6"/>
  <c r="BL73" i="6"/>
  <c r="BN73" i="6"/>
  <c r="I16" i="11"/>
  <c r="BT18" i="6"/>
  <c r="BJ18" i="6"/>
  <c r="CA18" i="6"/>
  <c r="BY18" i="6"/>
  <c r="BP18" i="6"/>
  <c r="BM18" i="6"/>
  <c r="BV18" i="6"/>
  <c r="BX18" i="6"/>
  <c r="BR18" i="6"/>
  <c r="BZ18" i="6"/>
  <c r="BW18" i="6"/>
  <c r="BS18" i="6"/>
  <c r="BI18" i="6"/>
  <c r="BN18" i="6"/>
  <c r="BU18" i="6"/>
  <c r="CC18" i="6"/>
  <c r="BL18" i="6"/>
  <c r="BK18" i="6"/>
  <c r="CB18" i="6"/>
  <c r="BQ18" i="6"/>
  <c r="BH18" i="6"/>
  <c r="BO18" i="6"/>
  <c r="I28" i="11"/>
  <c r="BV30" i="6"/>
  <c r="BY30" i="6"/>
  <c r="CA30" i="6"/>
  <c r="BO30" i="6"/>
  <c r="BT30" i="6"/>
  <c r="BS30" i="6"/>
  <c r="BR30" i="6"/>
  <c r="BP30" i="6"/>
  <c r="BH30" i="6"/>
  <c r="BJ30" i="6"/>
  <c r="BM30" i="6"/>
  <c r="CC30" i="6"/>
  <c r="BW30" i="6"/>
  <c r="BI30" i="6"/>
  <c r="BK30" i="6"/>
  <c r="BL30" i="6"/>
  <c r="BQ30" i="6"/>
  <c r="BU30" i="6"/>
  <c r="BN30" i="6"/>
  <c r="CB30" i="6"/>
  <c r="BZ30" i="6"/>
  <c r="BX30" i="6"/>
  <c r="I14" i="11"/>
  <c r="CA16" i="6"/>
  <c r="BT16" i="6"/>
  <c r="BR16" i="6"/>
  <c r="BX16" i="6"/>
  <c r="BJ16" i="6"/>
  <c r="BP16" i="6"/>
  <c r="BY16" i="6"/>
  <c r="BS16" i="6"/>
  <c r="BO16" i="6"/>
  <c r="BU16" i="6"/>
  <c r="BV16" i="6"/>
  <c r="BW16" i="6"/>
  <c r="BZ16" i="6"/>
  <c r="CC16" i="6"/>
  <c r="BI16" i="6"/>
  <c r="BK16" i="6"/>
  <c r="BH16" i="6"/>
  <c r="BM16" i="6"/>
  <c r="CB16" i="6"/>
  <c r="BL16" i="6"/>
  <c r="BN16" i="6"/>
  <c r="BQ16" i="6"/>
  <c r="I27" i="11"/>
  <c r="BJ29" i="6"/>
  <c r="BT29" i="6"/>
  <c r="BV29" i="6"/>
  <c r="BY29" i="6"/>
  <c r="CA29" i="6"/>
  <c r="BM29" i="6"/>
  <c r="BS29" i="6"/>
  <c r="BO29" i="6"/>
  <c r="BX29" i="6"/>
  <c r="BR29" i="6"/>
  <c r="BP29" i="6"/>
  <c r="BI29" i="6"/>
  <c r="CC29" i="6"/>
  <c r="BU29" i="6"/>
  <c r="BH29" i="6"/>
  <c r="BZ29" i="6"/>
  <c r="BK29" i="6"/>
  <c r="BN29" i="6"/>
  <c r="CB29" i="6"/>
  <c r="BL29" i="6"/>
  <c r="BQ29" i="6"/>
  <c r="BW29" i="6"/>
  <c r="I34" i="11"/>
  <c r="BV36" i="6"/>
  <c r="BY36" i="6"/>
  <c r="BJ36" i="6"/>
  <c r="CA36" i="6"/>
  <c r="BR36" i="6"/>
  <c r="BT36" i="6"/>
  <c r="BU36" i="6"/>
  <c r="BX36" i="6"/>
  <c r="BP36" i="6"/>
  <c r="BO36" i="6"/>
  <c r="BM36" i="6"/>
  <c r="CC36" i="6"/>
  <c r="BH36" i="6"/>
  <c r="BW36" i="6"/>
  <c r="BN36" i="6"/>
  <c r="BK36" i="6"/>
  <c r="BL36" i="6"/>
  <c r="BI36" i="6"/>
  <c r="BQ36" i="6"/>
  <c r="BS36" i="6"/>
  <c r="BZ36" i="6"/>
  <c r="CB36" i="6"/>
  <c r="I83" i="11"/>
  <c r="BY85" i="6"/>
  <c r="BJ85" i="6"/>
  <c r="BT85" i="6"/>
  <c r="BM85" i="6"/>
  <c r="BS85" i="6"/>
  <c r="BR85" i="6"/>
  <c r="BX85" i="6"/>
  <c r="BP85" i="6"/>
  <c r="BZ85" i="6"/>
  <c r="BV85" i="6"/>
  <c r="BW85" i="6"/>
  <c r="BK85" i="6"/>
  <c r="BO85" i="6"/>
  <c r="CC85" i="6"/>
  <c r="BH85" i="6"/>
  <c r="CA85" i="6"/>
  <c r="BL85" i="6"/>
  <c r="CB85" i="6"/>
  <c r="BN85" i="6"/>
  <c r="BU85" i="6"/>
  <c r="BI85" i="6"/>
  <c r="BQ85" i="6"/>
  <c r="I55" i="11"/>
  <c r="CA57" i="6"/>
  <c r="BY57" i="6"/>
  <c r="BJ57" i="6"/>
  <c r="BV57" i="6"/>
  <c r="BX57" i="6"/>
  <c r="BR57" i="6"/>
  <c r="BT57" i="6"/>
  <c r="BU57" i="6"/>
  <c r="BH57" i="6"/>
  <c r="BI57" i="6"/>
  <c r="BN57" i="6"/>
  <c r="BP57" i="6"/>
  <c r="CC57" i="6"/>
  <c r="BQ57" i="6"/>
  <c r="BM57" i="6"/>
  <c r="BZ57" i="6"/>
  <c r="BW57" i="6"/>
  <c r="BK57" i="6"/>
  <c r="CB57" i="6"/>
  <c r="BO57" i="6"/>
  <c r="BS57" i="6"/>
  <c r="BL57" i="6"/>
  <c r="I32" i="11"/>
  <c r="BY34" i="6"/>
  <c r="BV34" i="6"/>
  <c r="BJ34" i="6"/>
  <c r="BX34" i="6"/>
  <c r="BM34" i="6"/>
  <c r="BT34" i="6"/>
  <c r="BS34" i="6"/>
  <c r="BO34" i="6"/>
  <c r="CA34" i="6"/>
  <c r="BR34" i="6"/>
  <c r="BZ34" i="6"/>
  <c r="BU34" i="6"/>
  <c r="BN34" i="6"/>
  <c r="CC34" i="6"/>
  <c r="BW34" i="6"/>
  <c r="BH34" i="6"/>
  <c r="BK34" i="6"/>
  <c r="BL34" i="6"/>
  <c r="BP34" i="6"/>
  <c r="CB34" i="6"/>
  <c r="BI34" i="6"/>
  <c r="BQ34" i="6"/>
  <c r="I72" i="11"/>
  <c r="BJ74" i="6"/>
  <c r="CA74" i="6"/>
  <c r="BX74" i="6"/>
  <c r="BR74" i="6"/>
  <c r="BO74" i="6"/>
  <c r="BV74" i="6"/>
  <c r="BP74" i="6"/>
  <c r="BW74" i="6"/>
  <c r="BN74" i="6"/>
  <c r="BQ74" i="6"/>
  <c r="CC74" i="6"/>
  <c r="BH74" i="6"/>
  <c r="BU74" i="6"/>
  <c r="BY74" i="6"/>
  <c r="BT74" i="6"/>
  <c r="BS74" i="6"/>
  <c r="BM74" i="6"/>
  <c r="BI74" i="6"/>
  <c r="BK74" i="6"/>
  <c r="CB74" i="6"/>
  <c r="BZ74" i="6"/>
  <c r="BL74" i="6"/>
  <c r="I46" i="11"/>
  <c r="BV48" i="6"/>
  <c r="CA48" i="6"/>
  <c r="BJ48" i="6"/>
  <c r="BY48" i="6"/>
  <c r="BS48" i="6"/>
  <c r="BO48" i="6"/>
  <c r="BM48" i="6"/>
  <c r="BX48" i="6"/>
  <c r="BR48" i="6"/>
  <c r="BN48" i="6"/>
  <c r="CC48" i="6"/>
  <c r="BQ48" i="6"/>
  <c r="BP48" i="6"/>
  <c r="BZ48" i="6"/>
  <c r="BU48" i="6"/>
  <c r="BH48" i="6"/>
  <c r="BW48" i="6"/>
  <c r="BL48" i="6"/>
  <c r="CB48" i="6"/>
  <c r="BT48" i="6"/>
  <c r="BI48" i="6"/>
  <c r="BK48" i="6"/>
  <c r="I31" i="11"/>
  <c r="CA33" i="6"/>
  <c r="BV33" i="6"/>
  <c r="BT33" i="6"/>
  <c r="BO33" i="6"/>
  <c r="BY33" i="6"/>
  <c r="BJ33" i="6"/>
  <c r="BS33" i="6"/>
  <c r="BH33" i="6"/>
  <c r="BZ33" i="6"/>
  <c r="BR33" i="6"/>
  <c r="BX33" i="6"/>
  <c r="CC33" i="6"/>
  <c r="BN33" i="6"/>
  <c r="BU33" i="6"/>
  <c r="BL33" i="6"/>
  <c r="BK33" i="6"/>
  <c r="BQ33" i="6"/>
  <c r="BP33" i="6"/>
  <c r="BM33" i="6"/>
  <c r="BW33" i="6"/>
  <c r="BI33" i="6"/>
  <c r="CB33" i="6"/>
  <c r="BF12" i="6"/>
  <c r="BF18" i="6"/>
  <c r="BF21" i="6"/>
  <c r="BF73" i="6"/>
  <c r="BF62" i="6"/>
  <c r="BF59" i="6"/>
  <c r="I43" i="11"/>
  <c r="BY45" i="6"/>
  <c r="BV45" i="6"/>
  <c r="CA45" i="6"/>
  <c r="BJ45" i="6"/>
  <c r="BT45" i="6"/>
  <c r="BP45" i="6"/>
  <c r="BR45" i="6"/>
  <c r="BX45" i="6"/>
  <c r="BO45" i="6"/>
  <c r="BZ45" i="6"/>
  <c r="CC45" i="6"/>
  <c r="BK45" i="6"/>
  <c r="BM45" i="6"/>
  <c r="BQ45" i="6"/>
  <c r="BS45" i="6"/>
  <c r="BU45" i="6"/>
  <c r="BH45" i="6"/>
  <c r="BW45" i="6"/>
  <c r="BN45" i="6"/>
  <c r="BL45" i="6"/>
  <c r="BI45" i="6"/>
  <c r="CB45" i="6"/>
  <c r="I44" i="11"/>
  <c r="BV46" i="6"/>
  <c r="CA46" i="6"/>
  <c r="BT46" i="6"/>
  <c r="BP46" i="6"/>
  <c r="BS46" i="6"/>
  <c r="BX46" i="6"/>
  <c r="BU46" i="6"/>
  <c r="BO46" i="6"/>
  <c r="BM46" i="6"/>
  <c r="BN46" i="6"/>
  <c r="BL46" i="6"/>
  <c r="BZ46" i="6"/>
  <c r="CC46" i="6"/>
  <c r="BH46" i="6"/>
  <c r="BI46" i="6"/>
  <c r="BK46" i="6"/>
  <c r="BJ46" i="6"/>
  <c r="BW46" i="6"/>
  <c r="BQ46" i="6"/>
  <c r="BR46" i="6"/>
  <c r="BY46" i="6"/>
  <c r="CB46" i="6"/>
  <c r="BF10" i="6"/>
  <c r="I24" i="11"/>
  <c r="BV26" i="6"/>
  <c r="BJ26" i="6"/>
  <c r="CA26" i="6"/>
  <c r="BM26" i="6"/>
  <c r="BT26" i="6"/>
  <c r="BO26" i="6"/>
  <c r="BS26" i="6"/>
  <c r="BP26" i="6"/>
  <c r="CC26" i="6"/>
  <c r="BN26" i="6"/>
  <c r="BY26" i="6"/>
  <c r="BR26" i="6"/>
  <c r="BU26" i="6"/>
  <c r="BI26" i="6"/>
  <c r="BX26" i="6"/>
  <c r="BH26" i="6"/>
  <c r="CB26" i="6"/>
  <c r="BW26" i="6"/>
  <c r="BZ26" i="6"/>
  <c r="BQ26" i="6"/>
  <c r="BL26" i="6"/>
  <c r="BK26" i="6"/>
  <c r="I9" i="11"/>
  <c r="CA11" i="6"/>
  <c r="BT11" i="6"/>
  <c r="BJ11" i="6"/>
  <c r="BY11" i="6"/>
  <c r="BR11" i="6"/>
  <c r="BO11" i="6"/>
  <c r="BX11" i="6"/>
  <c r="BP11" i="6"/>
  <c r="BH11" i="6"/>
  <c r="BW11" i="6"/>
  <c r="BK11" i="6"/>
  <c r="BS11" i="6"/>
  <c r="BV11" i="6"/>
  <c r="BN11" i="6"/>
  <c r="BU11" i="6"/>
  <c r="BZ11" i="6"/>
  <c r="CC11" i="6"/>
  <c r="BL11" i="6"/>
  <c r="BI11" i="6"/>
  <c r="CB11" i="6"/>
  <c r="BQ11" i="6"/>
  <c r="BM11" i="6"/>
  <c r="I13" i="11"/>
  <c r="BJ15" i="6"/>
  <c r="CA15" i="6"/>
  <c r="BT15" i="6"/>
  <c r="BR15" i="6"/>
  <c r="BS15" i="6"/>
  <c r="BP15" i="6"/>
  <c r="BY15" i="6"/>
  <c r="BV15" i="6"/>
  <c r="BX15" i="6"/>
  <c r="BM15" i="6"/>
  <c r="BU15" i="6"/>
  <c r="BH15" i="6"/>
  <c r="BO15" i="6"/>
  <c r="BZ15" i="6"/>
  <c r="BW15" i="6"/>
  <c r="BN15" i="6"/>
  <c r="BK15" i="6"/>
  <c r="BI15" i="6"/>
  <c r="CC15" i="6"/>
  <c r="BQ15" i="6"/>
  <c r="CB15" i="6"/>
  <c r="BL15" i="6"/>
  <c r="I18" i="11"/>
  <c r="BV20" i="6"/>
  <c r="BY20" i="6"/>
  <c r="BJ20" i="6"/>
  <c r="CA20" i="6"/>
  <c r="BP20" i="6"/>
  <c r="BS20" i="6"/>
  <c r="BX20" i="6"/>
  <c r="BT20" i="6"/>
  <c r="BU20" i="6"/>
  <c r="CC20" i="6"/>
  <c r="BO20" i="6"/>
  <c r="BR20" i="6"/>
  <c r="BH20" i="6"/>
  <c r="BI20" i="6"/>
  <c r="BZ20" i="6"/>
  <c r="BM20" i="6"/>
  <c r="CB20" i="6"/>
  <c r="BL20" i="6"/>
  <c r="BW20" i="6"/>
  <c r="BN20" i="6"/>
  <c r="BQ20" i="6"/>
  <c r="BK20" i="6"/>
  <c r="I15" i="11"/>
  <c r="CA17" i="6"/>
  <c r="BV17" i="6"/>
  <c r="BJ17" i="6"/>
  <c r="BY17" i="6"/>
  <c r="BP17" i="6"/>
  <c r="BT17" i="6"/>
  <c r="BS17" i="6"/>
  <c r="BK17" i="6"/>
  <c r="BH17" i="6"/>
  <c r="BI17" i="6"/>
  <c r="BQ17" i="6"/>
  <c r="BX17" i="6"/>
  <c r="BU17" i="6"/>
  <c r="BW17" i="6"/>
  <c r="BM17" i="6"/>
  <c r="BO17" i="6"/>
  <c r="CB17" i="6"/>
  <c r="BR17" i="6"/>
  <c r="CC17" i="6"/>
  <c r="BZ17" i="6"/>
  <c r="BN17" i="6"/>
  <c r="BL17" i="6"/>
  <c r="BG71" i="6"/>
  <c r="BG78" i="6"/>
  <c r="BG70" i="6"/>
  <c r="BG56" i="6"/>
  <c r="BG45" i="6"/>
  <c r="BG53" i="6"/>
  <c r="BG15" i="6"/>
  <c r="BG40" i="6"/>
  <c r="BG32" i="6"/>
  <c r="BG65" i="6"/>
  <c r="BG82" i="6"/>
  <c r="BG69" i="6"/>
  <c r="BG64" i="6"/>
  <c r="BG47" i="6"/>
  <c r="BG48" i="6"/>
  <c r="BG33" i="6"/>
  <c r="BG7" i="6"/>
  <c r="BG27" i="6"/>
  <c r="BG11" i="6"/>
  <c r="BG16" i="6"/>
  <c r="BG81" i="6"/>
  <c r="BG74" i="6"/>
  <c r="BG59" i="6"/>
  <c r="BG57" i="6"/>
  <c r="BG39" i="6"/>
  <c r="BG43" i="6"/>
  <c r="BG20" i="6"/>
  <c r="BG29" i="6"/>
  <c r="BG19" i="6"/>
  <c r="BG28" i="6"/>
  <c r="BG21" i="6"/>
  <c r="BG73" i="6"/>
  <c r="BG66" i="6"/>
  <c r="BG51" i="6"/>
  <c r="BG49" i="6"/>
  <c r="BG31" i="6"/>
  <c r="BG61" i="6"/>
  <c r="BG12" i="6"/>
  <c r="BG26" i="6"/>
  <c r="BG50" i="6"/>
  <c r="BG14" i="6"/>
  <c r="BG84" i="6"/>
  <c r="BG85" i="6"/>
  <c r="BG80" i="6"/>
  <c r="BG60" i="6"/>
  <c r="BG63" i="6"/>
  <c r="BG36" i="6"/>
  <c r="BG55" i="6"/>
  <c r="BG18" i="6"/>
  <c r="BG13" i="6"/>
  <c r="BG24" i="6"/>
  <c r="BG68" i="6"/>
  <c r="BG83" i="6"/>
  <c r="BG62" i="6"/>
  <c r="BG72" i="6"/>
  <c r="BG34" i="6"/>
  <c r="BG17" i="6"/>
  <c r="BG30" i="6"/>
  <c r="BG37" i="6"/>
  <c r="BG8" i="6"/>
  <c r="BG6" i="6"/>
  <c r="BG75" i="6"/>
  <c r="BG9" i="6"/>
  <c r="BG22" i="6"/>
  <c r="BG67" i="6"/>
  <c r="BG38" i="6"/>
  <c r="BG54" i="6"/>
  <c r="BG23" i="6"/>
  <c r="BG86" i="6"/>
  <c r="BG46" i="6"/>
  <c r="BG79" i="6"/>
  <c r="BG58" i="6"/>
  <c r="BG41" i="6"/>
  <c r="BG10" i="6"/>
  <c r="BG76" i="6"/>
  <c r="BG77" i="6"/>
  <c r="BG52" i="6"/>
  <c r="BG42" i="6"/>
  <c r="BG44" i="6"/>
  <c r="BG35" i="6"/>
  <c r="BG25" i="6"/>
  <c r="I50" i="11"/>
  <c r="BJ52" i="6"/>
  <c r="BO52" i="6"/>
  <c r="BR52" i="6"/>
  <c r="BM52" i="6"/>
  <c r="BP52" i="6"/>
  <c r="BZ52" i="6"/>
  <c r="BN52" i="6"/>
  <c r="CA52" i="6"/>
  <c r="BS52" i="6"/>
  <c r="BU52" i="6"/>
  <c r="BV52" i="6"/>
  <c r="BH52" i="6"/>
  <c r="BI52" i="6"/>
  <c r="BY52" i="6"/>
  <c r="BX52" i="6"/>
  <c r="CC52" i="6"/>
  <c r="BK52" i="6"/>
  <c r="BT52" i="6"/>
  <c r="BL52" i="6"/>
  <c r="BW52" i="6"/>
  <c r="BQ52" i="6"/>
  <c r="CB52" i="6"/>
  <c r="I84" i="11"/>
  <c r="BJ86" i="6"/>
  <c r="BV86" i="6"/>
  <c r="BT86" i="6"/>
  <c r="BO86" i="6"/>
  <c r="BP86" i="6"/>
  <c r="CA86" i="6"/>
  <c r="BS86" i="6"/>
  <c r="BX86" i="6"/>
  <c r="BH86" i="6"/>
  <c r="BZ86" i="6"/>
  <c r="CC86" i="6"/>
  <c r="BK86" i="6"/>
  <c r="BW86" i="6"/>
  <c r="BI86" i="6"/>
  <c r="BN86" i="6"/>
  <c r="BY86" i="6"/>
  <c r="BR86" i="6"/>
  <c r="BM86" i="6"/>
  <c r="BQ86" i="6"/>
  <c r="BL86" i="6"/>
  <c r="BU86" i="6"/>
  <c r="CB86" i="6"/>
  <c r="I59" i="11"/>
  <c r="BV61" i="6"/>
  <c r="BT61" i="6"/>
  <c r="CA61" i="6"/>
  <c r="BJ61" i="6"/>
  <c r="BY61" i="6"/>
  <c r="BS61" i="6"/>
  <c r="BP61" i="6"/>
  <c r="BU61" i="6"/>
  <c r="BZ61" i="6"/>
  <c r="BW61" i="6"/>
  <c r="BR61" i="6"/>
  <c r="BH61" i="6"/>
  <c r="BO61" i="6"/>
  <c r="BX61" i="6"/>
  <c r="CC61" i="6"/>
  <c r="BI61" i="6"/>
  <c r="BK61" i="6"/>
  <c r="BM61" i="6"/>
  <c r="CB61" i="6"/>
  <c r="BQ61" i="6"/>
  <c r="BL61" i="6"/>
  <c r="BN61" i="6"/>
  <c r="I36" i="11"/>
  <c r="BV38" i="6"/>
  <c r="BJ38" i="6"/>
  <c r="BT38" i="6"/>
  <c r="BP38" i="6"/>
  <c r="BS38" i="6"/>
  <c r="BX38" i="6"/>
  <c r="BR38" i="6"/>
  <c r="BU38" i="6"/>
  <c r="CC38" i="6"/>
  <c r="BW38" i="6"/>
  <c r="BO38" i="6"/>
  <c r="BI38" i="6"/>
  <c r="CA38" i="6"/>
  <c r="BN38" i="6"/>
  <c r="BY38" i="6"/>
  <c r="BH38" i="6"/>
  <c r="BM38" i="6"/>
  <c r="BZ38" i="6"/>
  <c r="BK38" i="6"/>
  <c r="CB38" i="6"/>
  <c r="BQ38" i="6"/>
  <c r="BL38" i="6"/>
  <c r="I76" i="11"/>
  <c r="BS78" i="6"/>
  <c r="BY78" i="6"/>
  <c r="BJ78" i="6"/>
  <c r="BV78" i="6"/>
  <c r="BT78" i="6"/>
  <c r="BU78" i="6"/>
  <c r="BR78" i="6"/>
  <c r="CA78" i="6"/>
  <c r="BW78" i="6"/>
  <c r="BH78" i="6"/>
  <c r="BZ78" i="6"/>
  <c r="CC78" i="6"/>
  <c r="BI78" i="6"/>
  <c r="BX78" i="6"/>
  <c r="BK78" i="6"/>
  <c r="BN78" i="6"/>
  <c r="BO78" i="6"/>
  <c r="BM78" i="6"/>
  <c r="CB78" i="6"/>
  <c r="BP78" i="6"/>
  <c r="BQ78" i="6"/>
  <c r="BL78" i="6"/>
  <c r="I64" i="11"/>
  <c r="BJ66" i="6"/>
  <c r="BY66" i="6"/>
  <c r="CA66" i="6"/>
  <c r="BS66" i="6"/>
  <c r="BR66" i="6"/>
  <c r="BX66" i="6"/>
  <c r="BM66" i="6"/>
  <c r="BO66" i="6"/>
  <c r="BT66" i="6"/>
  <c r="BW66" i="6"/>
  <c r="BQ66" i="6"/>
  <c r="BK66" i="6"/>
  <c r="BV66" i="6"/>
  <c r="BH66" i="6"/>
  <c r="CC66" i="6"/>
  <c r="BP66" i="6"/>
  <c r="CB66" i="6"/>
  <c r="BU66" i="6"/>
  <c r="BI66" i="6"/>
  <c r="BN66" i="6"/>
  <c r="BL66" i="6"/>
  <c r="BZ66" i="6"/>
  <c r="I67" i="11"/>
  <c r="BY69" i="6"/>
  <c r="CA69" i="6"/>
  <c r="BJ69" i="6"/>
  <c r="BP69" i="6"/>
  <c r="BM69" i="6"/>
  <c r="BT69" i="6"/>
  <c r="BR69" i="6"/>
  <c r="BX69" i="6"/>
  <c r="BV69" i="6"/>
  <c r="BO69" i="6"/>
  <c r="BI69" i="6"/>
  <c r="BZ69" i="6"/>
  <c r="BN69" i="6"/>
  <c r="BQ69" i="6"/>
  <c r="BS69" i="6"/>
  <c r="BH69" i="6"/>
  <c r="BW69" i="6"/>
  <c r="CC69" i="6"/>
  <c r="BK69" i="6"/>
  <c r="CB69" i="6"/>
  <c r="BL69" i="6"/>
  <c r="BU69" i="6"/>
  <c r="BF22" i="6"/>
  <c r="BF64" i="6"/>
  <c r="BF85" i="6"/>
  <c r="BF14" i="6"/>
  <c r="BF23" i="6"/>
  <c r="BF19" i="6"/>
  <c r="BF82" i="6"/>
  <c r="BF83" i="6"/>
  <c r="BF17" i="6"/>
  <c r="BF8" i="6"/>
  <c r="BF68" i="6"/>
  <c r="BA72" i="6" l="1"/>
  <c r="BA9" i="6"/>
  <c r="BA11" i="6"/>
  <c r="BA60" i="6"/>
  <c r="BA46" i="6"/>
  <c r="BA20" i="6"/>
  <c r="BA27" i="6"/>
  <c r="BA71" i="6"/>
  <c r="BA68" i="6"/>
  <c r="BA43" i="6"/>
  <c r="BA81" i="6"/>
  <c r="BA53" i="6"/>
  <c r="BA31" i="6"/>
  <c r="BA13" i="6"/>
  <c r="BA79" i="6"/>
  <c r="BA67" i="6"/>
  <c r="BA16" i="6"/>
  <c r="BA47" i="6"/>
  <c r="BA22" i="6"/>
  <c r="BA57" i="6"/>
  <c r="BA29" i="6"/>
  <c r="BA7" i="6"/>
  <c r="BA52" i="6"/>
  <c r="BA32" i="6"/>
  <c r="BA86" i="6"/>
  <c r="BA41" i="6"/>
  <c r="BA49" i="6"/>
  <c r="BA35" i="6"/>
  <c r="BA69" i="6"/>
  <c r="BA56" i="6"/>
  <c r="BA24" i="6"/>
  <c r="BA58" i="6"/>
  <c r="BA26" i="6"/>
  <c r="BA12" i="6"/>
  <c r="BA54" i="6"/>
  <c r="BA59" i="6"/>
  <c r="BA36" i="6"/>
  <c r="BA33" i="6"/>
  <c r="BA76" i="6"/>
  <c r="BA37" i="6"/>
  <c r="BA80" i="6"/>
  <c r="BA40" i="6"/>
  <c r="BA14" i="6"/>
  <c r="BA10" i="6"/>
  <c r="BA42" i="6"/>
  <c r="BA6" i="6"/>
  <c r="BA44" i="6"/>
  <c r="BA23" i="6"/>
  <c r="BA30" i="6"/>
  <c r="BA55" i="6"/>
  <c r="BA70" i="6"/>
  <c r="BA66" i="6"/>
  <c r="BA48" i="6"/>
  <c r="BA64" i="6"/>
  <c r="BA83" i="6"/>
  <c r="BA61" i="6"/>
  <c r="BA21" i="6"/>
  <c r="BA17" i="6"/>
  <c r="BA77" i="6"/>
  <c r="CB4" i="6"/>
  <c r="BO4" i="6"/>
  <c r="BV4" i="6"/>
  <c r="BN4" i="6"/>
  <c r="BY4" i="6"/>
  <c r="BM4" i="6"/>
  <c r="CA4" i="6"/>
  <c r="AZ83" i="6"/>
  <c r="AZ30" i="6"/>
  <c r="AZ62" i="6"/>
  <c r="AZ10" i="6"/>
  <c r="AZ49" i="6"/>
  <c r="AZ81" i="6"/>
  <c r="AZ12" i="6"/>
  <c r="AZ48" i="6"/>
  <c r="AZ80" i="6"/>
  <c r="AZ47" i="6"/>
  <c r="AZ79" i="6"/>
  <c r="AZ37" i="6"/>
  <c r="AZ31" i="6"/>
  <c r="AZ77" i="6"/>
  <c r="AZ76" i="6"/>
  <c r="AZ39" i="6"/>
  <c r="AZ34" i="6"/>
  <c r="AZ66" i="6"/>
  <c r="AZ17" i="6"/>
  <c r="AZ53" i="6"/>
  <c r="AZ85" i="6"/>
  <c r="AZ16" i="6"/>
  <c r="AZ52" i="6"/>
  <c r="AZ84" i="6"/>
  <c r="AZ51" i="6"/>
  <c r="AZ14" i="6"/>
  <c r="AZ43" i="6"/>
  <c r="AZ7" i="6"/>
  <c r="AZ38" i="6"/>
  <c r="AZ70" i="6"/>
  <c r="AZ21" i="6"/>
  <c r="AZ57" i="6"/>
  <c r="AZ15" i="6"/>
  <c r="AZ24" i="6"/>
  <c r="AZ56" i="6"/>
  <c r="AZ20" i="6"/>
  <c r="AZ55" i="6"/>
  <c r="AZ82" i="6"/>
  <c r="AZ69" i="6"/>
  <c r="AZ36" i="6"/>
  <c r="AZ11" i="6"/>
  <c r="AZ42" i="6"/>
  <c r="AZ74" i="6"/>
  <c r="AZ29" i="6"/>
  <c r="AZ61" i="6"/>
  <c r="AZ19" i="6"/>
  <c r="AZ28" i="6"/>
  <c r="AZ60" i="6"/>
  <c r="AZ23" i="6"/>
  <c r="AZ59" i="6"/>
  <c r="AZ18" i="6"/>
  <c r="AZ25" i="6"/>
  <c r="AZ68" i="6"/>
  <c r="AZ6" i="6"/>
  <c r="AZ46" i="6"/>
  <c r="AZ78" i="6"/>
  <c r="AZ33" i="6"/>
  <c r="AZ65" i="6"/>
  <c r="AZ9" i="6"/>
  <c r="AZ32" i="6"/>
  <c r="AZ64" i="6"/>
  <c r="AZ27" i="6"/>
  <c r="AZ63" i="6"/>
  <c r="AZ50" i="6"/>
  <c r="AZ67" i="6"/>
  <c r="AZ8" i="6"/>
  <c r="AZ75" i="6"/>
  <c r="AZ22" i="6"/>
  <c r="AZ54" i="6"/>
  <c r="AZ86" i="6"/>
  <c r="AZ41" i="6"/>
  <c r="AZ73" i="6"/>
  <c r="AZ13" i="6"/>
  <c r="AZ40" i="6"/>
  <c r="AZ72" i="6"/>
  <c r="AZ35" i="6"/>
  <c r="AZ71" i="6"/>
  <c r="AZ26" i="6"/>
  <c r="AZ58" i="6"/>
  <c r="AZ45" i="6"/>
  <c r="AZ44" i="6"/>
  <c r="BR4" i="6"/>
  <c r="BP4" i="6"/>
  <c r="BX4" i="6"/>
  <c r="BQ4" i="6"/>
  <c r="BU4" i="6"/>
  <c r="BS4" i="6"/>
  <c r="CC4" i="6"/>
  <c r="BW4" i="6"/>
  <c r="BZ4" i="6"/>
  <c r="BT4" i="6"/>
  <c r="BF4" i="6"/>
  <c r="BK4" i="6"/>
  <c r="BH4" i="6"/>
  <c r="BJ4" i="6"/>
  <c r="BL4" i="6"/>
  <c r="BI4" i="6"/>
  <c r="BC4" i="6"/>
  <c r="BB4" i="6"/>
  <c r="BD4" i="6"/>
  <c r="BE4" i="6"/>
  <c r="BG4" i="6"/>
  <c r="BA4" i="6" l="1"/>
  <c r="AZ4" i="6"/>
  <c r="C2" i="11" s="1"/>
  <c r="F22" i="11" s="1"/>
  <c r="F26" i="11" l="1"/>
  <c r="F23" i="11"/>
  <c r="F17" i="11"/>
  <c r="F5" i="11"/>
  <c r="F24" i="11"/>
  <c r="F28" i="11"/>
  <c r="F14" i="11"/>
  <c r="F27" i="11"/>
  <c r="F13" i="11"/>
  <c r="F18" i="11"/>
  <c r="F6" i="11"/>
  <c r="F19" i="11"/>
  <c r="F16" i="11"/>
  <c r="F11" i="11"/>
  <c r="F7" i="11"/>
  <c r="F8" i="11"/>
  <c r="F9" i="11"/>
  <c r="F20" i="11"/>
  <c r="F25" i="11"/>
  <c r="F15" i="11"/>
  <c r="F10" i="11"/>
  <c r="F29" i="11"/>
</calcChain>
</file>

<file path=xl/sharedStrings.xml><?xml version="1.0" encoding="utf-8"?>
<sst xmlns="http://schemas.openxmlformats.org/spreadsheetml/2006/main" count="1665" uniqueCount="449">
  <si>
    <t>Dominique</t>
  </si>
  <si>
    <t>François</t>
  </si>
  <si>
    <t>Pierre</t>
  </si>
  <si>
    <t>Amandine</t>
  </si>
  <si>
    <t>Suzy</t>
  </si>
  <si>
    <t>Gilbert</t>
  </si>
  <si>
    <t>Pascal</t>
  </si>
  <si>
    <t>Anne</t>
  </si>
  <si>
    <t>Stéphanie</t>
  </si>
  <si>
    <t>Xavier</t>
  </si>
  <si>
    <t>?</t>
  </si>
  <si>
    <t>x</t>
  </si>
  <si>
    <t>n°</t>
  </si>
  <si>
    <t>Lieu</t>
  </si>
  <si>
    <t>Situation</t>
  </si>
  <si>
    <t>Rosine</t>
  </si>
  <si>
    <t>Edmond Rostand</t>
  </si>
  <si>
    <t>Constant Coquelin</t>
  </si>
  <si>
    <t>Léo Volny</t>
  </si>
  <si>
    <t>Jean Coquelin</t>
  </si>
  <si>
    <t>Ange Floury</t>
  </si>
  <si>
    <t>Marcel Floury</t>
  </si>
  <si>
    <t>Georges Feydeau</t>
  </si>
  <si>
    <t>Georges Courteline</t>
  </si>
  <si>
    <t>Jules Clarétie</t>
  </si>
  <si>
    <t>Constantin Stanislavski</t>
  </si>
  <si>
    <t>Georges Méliès</t>
  </si>
  <si>
    <t>Antoine Lumière</t>
  </si>
  <si>
    <t>Maurice Ravel</t>
  </si>
  <si>
    <t>Le Vieux cabot</t>
  </si>
  <si>
    <t>Le costumier</t>
  </si>
  <si>
    <t>L'huissier</t>
  </si>
  <si>
    <t>Le réceptionniste</t>
  </si>
  <si>
    <t>Le directeur</t>
  </si>
  <si>
    <t>L'employé de la gare</t>
  </si>
  <si>
    <t>Le chauffeur</t>
  </si>
  <si>
    <t>Le contrôleur</t>
  </si>
  <si>
    <t>Le vieux critique</t>
  </si>
  <si>
    <t>Le spectateur</t>
  </si>
  <si>
    <t>Le client</t>
  </si>
  <si>
    <t>Le journaliste</t>
  </si>
  <si>
    <t>Jeanne</t>
  </si>
  <si>
    <t>Rosemonde Gérard</t>
  </si>
  <si>
    <t>Maria Legault</t>
  </si>
  <si>
    <t>Sarah Bernhardt</t>
  </si>
  <si>
    <t>Jaqueline</t>
  </si>
  <si>
    <t>Suzon</t>
  </si>
  <si>
    <t>La vieille actrice</t>
  </si>
  <si>
    <t>L'habilleuse</t>
  </si>
  <si>
    <t>La serveuse</t>
  </si>
  <si>
    <t>Marceline</t>
  </si>
  <si>
    <t>acteurs - actrices</t>
  </si>
  <si>
    <t>client.e.s</t>
  </si>
  <si>
    <t>passant.e.s</t>
  </si>
  <si>
    <t>spectateurs -Spectatrices</t>
  </si>
  <si>
    <t>Prologue</t>
  </si>
  <si>
    <t>Tirade Sarah</t>
  </si>
  <si>
    <t>Coulisses</t>
  </si>
  <si>
    <t>Critique de la pièce</t>
  </si>
  <si>
    <t>Sortie du spectacle + critique</t>
  </si>
  <si>
    <t>Le flop</t>
  </si>
  <si>
    <t>Rues de Paris</t>
  </si>
  <si>
    <t>Déambulantion</t>
  </si>
  <si>
    <t>séance cinéma</t>
  </si>
  <si>
    <t>Edmond boulversé</t>
  </si>
  <si>
    <t>2 ans plus tard</t>
  </si>
  <si>
    <t>Représentation Thermidor</t>
  </si>
  <si>
    <t>Rue de Montpensier</t>
  </si>
  <si>
    <t>Edmond arrive pour rencontrer Coquelin</t>
  </si>
  <si>
    <t>Rencontre Coquelin</t>
  </si>
  <si>
    <t>invente la tirade du nez</t>
  </si>
  <si>
    <t>Coq. Veut proposer la pièce à la CF</t>
  </si>
  <si>
    <t>Triomphe du Dindon</t>
  </si>
  <si>
    <t>Ed. trouve l'inspiration en imrovisant pour Léo la scène du balcon</t>
  </si>
  <si>
    <t>Coq. Présente le théâtre à Ed. Les producteurs arrivent</t>
  </si>
  <si>
    <t xml:space="preserve">Ed. écrit une lettre à Jeanne pour Léo </t>
  </si>
  <si>
    <t>Ed. a trouvé l'inspiration et écrit</t>
  </si>
  <si>
    <t>Edmond apporte l'acte I</t>
  </si>
  <si>
    <t>Johanna</t>
  </si>
  <si>
    <t>Victor</t>
  </si>
  <si>
    <t>TOTAL CTRL =&gt;</t>
  </si>
  <si>
    <t>DISTRIBUTION</t>
  </si>
  <si>
    <t>Un cadet</t>
  </si>
  <si>
    <t>Vérification qu'un seul acteur est distribué pour un rôle =&gt;</t>
  </si>
  <si>
    <t>&lt;= vérification qu'un acteur ne joue pas plus d'un rôle dans une scène</t>
  </si>
  <si>
    <t>1.</t>
  </si>
  <si>
    <t>Théâtre de la Renaissance, décembre 1895</t>
  </si>
  <si>
    <t>2.</t>
  </si>
  <si>
    <t>3.</t>
  </si>
  <si>
    <t>Théâtre de la Renaissance</t>
  </si>
  <si>
    <t>4.</t>
  </si>
  <si>
    <t>Loges du théâtre de la Renaissance</t>
  </si>
  <si>
    <t>5.</t>
  </si>
  <si>
    <t>Façade du théâtre de la Renaissance</t>
  </si>
  <si>
    <t>6.</t>
  </si>
  <si>
    <t>7.</t>
  </si>
  <si>
    <t>« Grand Café » / Salon indien</t>
  </si>
  <si>
    <t>8.</t>
  </si>
  <si>
    <t>Appartement d’Edmond</t>
  </si>
  <si>
    <t>9.</t>
  </si>
  <si>
    <t>Appartement d’Edmond, décembre 1897</t>
  </si>
  <si>
    <t>10.</t>
  </si>
  <si>
    <t>11.</t>
  </si>
  <si>
    <t>Théâtre de la Porte-Saint-Martin</t>
  </si>
  <si>
    <t>12.</t>
  </si>
  <si>
    <t>Coulisses du théâtre de la Porte-Saint-Martin</t>
  </si>
  <si>
    <t>13.</t>
  </si>
  <si>
    <t>Loge de Coquelin</t>
  </si>
  <si>
    <t>14.</t>
  </si>
  <si>
    <t>Coulisses de la Porte-Saint-Martin</t>
  </si>
  <si>
    <t>15.</t>
  </si>
  <si>
    <t>Cabaret du « Moulin-Rouge »</t>
  </si>
  <si>
    <t>16.</t>
  </si>
  <si>
    <t>Sortie du « Moulin-Rouge »</t>
  </si>
  <si>
    <t>17.</t>
  </si>
  <si>
    <t>18.</t>
  </si>
  <si>
    <t>Appartement d’Edmond, 5 décembre</t>
  </si>
  <si>
    <t>19.</t>
  </si>
  <si>
    <t>Hall de la Comédie-Française</t>
  </si>
  <si>
    <t>20.</t>
  </si>
  <si>
    <t>21.</t>
  </si>
  <si>
    <t>Balcon du théâtre du Palais-Royal</t>
  </si>
  <si>
    <t>22.</t>
  </si>
  <si>
    <t>23.</t>
  </si>
  <si>
    <t>24.</t>
  </si>
  <si>
    <t>Bureau d’Edmond</t>
  </si>
  <si>
    <t>25.</t>
  </si>
  <si>
    <t>Hall de la Porte-Saint-Martin, 6 décembre</t>
  </si>
  <si>
    <t>26.</t>
  </si>
  <si>
    <t>Théâtre de la Porte-Saint-Martin, onze heures</t>
  </si>
  <si>
    <t>27.</t>
  </si>
  <si>
    <t>Palier de la maison de Maria Legault</t>
  </si>
  <si>
    <t>28.</t>
  </si>
  <si>
    <t>29.</t>
  </si>
  <si>
    <t>Appartement d’Edmond, 9 décembre</t>
  </si>
  <si>
    <t>30.</t>
  </si>
  <si>
    <t>Chez Maria Legault</t>
  </si>
  <si>
    <t>31.</t>
  </si>
  <si>
    <t>32.</t>
  </si>
  <si>
    <t>33.</t>
  </si>
  <si>
    <t>Tournée, théâtre de province</t>
  </si>
  <si>
    <t>34.</t>
  </si>
  <si>
    <t>Chez Edmond</t>
  </si>
  <si>
    <t>35.</t>
  </si>
  <si>
    <t>Théâtre de la Porte-Saint-Martin, 10 décembre</t>
  </si>
  <si>
    <t>36.</t>
  </si>
  <si>
    <t>37.</t>
  </si>
  <si>
    <t>Scène, théâtre de la Porte-Saint-Martin</t>
  </si>
  <si>
    <t>38.</t>
  </si>
  <si>
    <t>Entrée du théâtre de la Porte-Saint-Martin</t>
  </si>
  <si>
    <t>39.</t>
  </si>
  <si>
    <t>Gare d’Austerlitz</t>
  </si>
  <si>
    <t>40.</t>
  </si>
  <si>
    <t>Gare routière</t>
  </si>
  <si>
    <t>41.</t>
  </si>
  <si>
    <t>Train</t>
  </si>
  <si>
    <t>42.</t>
  </si>
  <si>
    <t>Voiture</t>
  </si>
  <si>
    <t>43.</t>
  </si>
  <si>
    <t>Hôtel de l’Étape d’Issoudun</t>
  </si>
  <si>
    <t>44.</t>
  </si>
  <si>
    <t>Couloir, hôtel de l’Étape d’Issoudun</t>
  </si>
  <si>
    <t>45.</t>
  </si>
  <si>
    <t>Chambre de Jeanne, hôtel de l’Étape d’Issoudun</t>
  </si>
  <si>
    <t>46.</t>
  </si>
  <si>
    <t>Hall, hôtel de l’Étape d’Issoudun</t>
  </si>
  <si>
    <t>47.</t>
  </si>
  <si>
    <t>Gare d’Issoudun</t>
  </si>
  <si>
    <t>48.</t>
  </si>
  <si>
    <t>Scène, théâtre de la Porte-Saint-Martin, 12 décembre</t>
  </si>
  <si>
    <t>49.</t>
  </si>
  <si>
    <t>Scène, théâtre de la Porte-Saint-Martin – Filage</t>
  </si>
  <si>
    <t>50.</t>
  </si>
  <si>
    <t>51.</t>
  </si>
  <si>
    <t>Coulisses, théâtre de la Porte-Saint-Martin</t>
  </si>
  <si>
    <t>52.</t>
  </si>
  <si>
    <t>Loges, théâtre de la Porte-Saint-Martin</t>
  </si>
  <si>
    <t>53.</t>
  </si>
  <si>
    <t>54.</t>
  </si>
  <si>
    <t>55.</t>
  </si>
  <si>
    <t>« Aux Belles Poules »</t>
  </si>
  <si>
    <t>56.</t>
  </si>
  <si>
    <t>57.</t>
  </si>
  <si>
    <t>58.</t>
  </si>
  <si>
    <t>59.</t>
  </si>
  <si>
    <t>60.</t>
  </si>
  <si>
    <t>Théâtre de la Renaissance, 26 décembre</t>
  </si>
  <si>
    <t>61.</t>
  </si>
  <si>
    <t>Scène, théâtre de la Porte-Saint-Martin, 27 décembre, une heure avant la première</t>
  </si>
  <si>
    <t>62.</t>
  </si>
  <si>
    <t>63.</t>
  </si>
  <si>
    <t>64.</t>
  </si>
  <si>
    <t>Hall du théâtre de la Porte-Saint-Martin</t>
  </si>
  <si>
    <t>65.</t>
  </si>
  <si>
    <t>Loge de Coquelin, théâtre de la Porte-Saint-Martin</t>
  </si>
  <si>
    <t>66.</t>
  </si>
  <si>
    <t>Loge de Jean, théâtre de la Porte-Saint-Martin</t>
  </si>
  <si>
    <t>67.</t>
  </si>
  <si>
    <t>68.</t>
  </si>
  <si>
    <t>69.</t>
  </si>
  <si>
    <t>70.</t>
  </si>
  <si>
    <t>71.</t>
  </si>
  <si>
    <t>72.</t>
  </si>
  <si>
    <t>73.</t>
  </si>
  <si>
    <t>74.</t>
  </si>
  <si>
    <t>Loge de Sarah Bernhardt, théâtre de la Renaissance</t>
  </si>
  <si>
    <t>75.</t>
  </si>
  <si>
    <t>76.</t>
  </si>
  <si>
    <t>77.</t>
  </si>
  <si>
    <t>Scène, théâtre de la Renaissance</t>
  </si>
  <si>
    <t>78.</t>
  </si>
  <si>
    <t>Salle, théâtre de la Porte-Saint-Martin</t>
  </si>
  <si>
    <t>79.</t>
  </si>
  <si>
    <t>80.</t>
  </si>
  <si>
    <t>Présentation de l'Acte I</t>
  </si>
  <si>
    <t>Edmond reçoit la lettre de Jeanne</t>
  </si>
  <si>
    <t>Présenattion de la lettre à Maria</t>
  </si>
  <si>
    <t>Arrivée de Maria au théâtre</t>
  </si>
  <si>
    <t>Edmond écrit à Jeanne</t>
  </si>
  <si>
    <t>Jeanne lit la lettre</t>
  </si>
  <si>
    <t>Reçoit du courrier</t>
  </si>
  <si>
    <t>Edmond apporte l'Acte II</t>
  </si>
  <si>
    <t>Edmond apporte l'Acte III</t>
  </si>
  <si>
    <t>Léo lreçoit la lettre de Jeanne</t>
  </si>
  <si>
    <t>Edmond prend un ticket pour Issoudun</t>
  </si>
  <si>
    <t>Edmond prend une voiture publique</t>
  </si>
  <si>
    <t>C'est l'contrôleur du train</t>
  </si>
  <si>
    <t>Edmond continue son voyage</t>
  </si>
  <si>
    <t>Léo puis Edmond arrivent à l'hôtel</t>
  </si>
  <si>
    <t>Edmond veut empêcher Léo de voir Jeanne</t>
  </si>
  <si>
    <t>Jeanne et Léo</t>
  </si>
  <si>
    <t>Feydeau arrive à l'hôtel</t>
  </si>
  <si>
    <t>Edmond veut s'expliquer</t>
  </si>
  <si>
    <t>Retour au théâtre et arrivée de Jeanne et Rose</t>
  </si>
  <si>
    <t>Filage</t>
  </si>
  <si>
    <t>Fin du filage</t>
  </si>
  <si>
    <t>Jeanne comprend qui est Edmond</t>
  </si>
  <si>
    <t>Suite de la scène précédente</t>
  </si>
  <si>
    <t>Rose à découvert la correspondance</t>
  </si>
  <si>
    <t>Filage siège d'Arras</t>
  </si>
  <si>
    <t>Le plan pour déniaiser Jean</t>
  </si>
  <si>
    <t>Vérification qu'un rôle est bien associé à au moins une scène =&gt;</t>
  </si>
  <si>
    <t>Edmond a terminé la pièce mais improvise pour ajouter le duel</t>
  </si>
  <si>
    <t>Mme Honorine</t>
  </si>
  <si>
    <t>Brasserie « Chez Honorine »</t>
  </si>
  <si>
    <t>Brasserie « Chez Honorine », 15 décembre</t>
  </si>
  <si>
    <t>Edmond apporte la pièce terminée. L'huissier arrive</t>
  </si>
  <si>
    <t>Tous sont dépités</t>
  </si>
  <si>
    <t>Interview de Sarah</t>
  </si>
  <si>
    <t>Ils reprennent les choses en main</t>
  </si>
  <si>
    <t>Comment remplir la salle</t>
  </si>
  <si>
    <t>Honorine ramene ses clients</t>
  </si>
  <si>
    <t>Idem pour la Belles Poules</t>
  </si>
  <si>
    <t>Arrivée au théâtre</t>
  </si>
  <si>
    <t>Derniers encouragements entre Maria et Coquelin</t>
  </si>
  <si>
    <t>Suzon s'occupe de Jean</t>
  </si>
  <si>
    <t>Merde à tous</t>
  </si>
  <si>
    <t>Cyrano Acte I</t>
  </si>
  <si>
    <t>Transition Acte I - II.</t>
  </si>
  <si>
    <t>Maria tombe dans la Trappe</t>
  </si>
  <si>
    <t>Cyrano Acte II</t>
  </si>
  <si>
    <t>Cyrano Acte II - Entrée de Jeanne/Roxane</t>
  </si>
  <si>
    <t>Edmond et Léo regarde la scène</t>
  </si>
  <si>
    <t>Sarah veut acceler sa représentation</t>
  </si>
  <si>
    <t>Transition  Acte III-IV</t>
  </si>
  <si>
    <t>Cyrano Acte IV</t>
  </si>
  <si>
    <t>Le Bret</t>
  </si>
  <si>
    <t>Lignière / Carbon</t>
  </si>
  <si>
    <t>Sarah abrège ses applaudissments</t>
  </si>
  <si>
    <t>Sarah arrive au Théâtre</t>
  </si>
  <si>
    <t>Cyrano Acte V</t>
  </si>
  <si>
    <t>Le triomphe</t>
  </si>
  <si>
    <t>Vérification qu'un rôle est bien distribué =&gt;</t>
  </si>
  <si>
    <t>Nb pers.</t>
  </si>
  <si>
    <t>Anton Tchekhov</t>
  </si>
  <si>
    <t xml:space="preserve">Anna Mihalcea </t>
  </si>
  <si>
    <t>Christian Mulot</t>
  </si>
  <si>
    <t>Christine Bonnard</t>
  </si>
  <si>
    <t>Guillaume Sentou</t>
  </si>
  <si>
    <t>Jean-Michel Martial</t>
  </si>
  <si>
    <t>Kevin Garnichat</t>
  </si>
  <si>
    <t>Nicolas Lumbreras</t>
  </si>
  <si>
    <t>Pierre Bénézit</t>
  </si>
  <si>
    <t>Pierre Forest</t>
  </si>
  <si>
    <t>Régis Vallée</t>
  </si>
  <si>
    <t>Stéphanie Caillol</t>
  </si>
  <si>
    <t>Valérie Vogt</t>
  </si>
  <si>
    <t>--</t>
  </si>
  <si>
    <t>M. Honoré</t>
  </si>
  <si>
    <t>Lucien</t>
  </si>
  <si>
    <t>Léo et Edmond vont boire un verre. Léo présente Jeanne à Ed.</t>
  </si>
  <si>
    <t>nb Réplique</t>
  </si>
  <si>
    <t>à supprimer ?</t>
  </si>
  <si>
    <t>0.</t>
  </si>
  <si>
    <t>Possibilité</t>
  </si>
  <si>
    <t>0</t>
  </si>
  <si>
    <t>7,03687E+13</t>
  </si>
  <si>
    <t>am</t>
  </si>
  <si>
    <t>pm</t>
  </si>
  <si>
    <t>Commentaire</t>
  </si>
  <si>
    <t>Week-End</t>
  </si>
  <si>
    <t>Mercredis</t>
  </si>
  <si>
    <t>Doit être dispo le 8 au soir</t>
  </si>
  <si>
    <t>Dispo les samedis à partir de 14h30 à ORSAY</t>
  </si>
  <si>
    <t>à Massy de 14h30 à 17h30</t>
  </si>
  <si>
    <t>à l'amphi
Horaire à préciser</t>
  </si>
  <si>
    <t>à Saint-Ulphace
Organisation à faire</t>
  </si>
  <si>
    <t>à l'amphi de 20h30 à 23h</t>
  </si>
  <si>
    <t>o</t>
  </si>
  <si>
    <t>Soir</t>
  </si>
  <si>
    <t>dispo par intermittence le WE du 11/12 =&gt; à préciser</t>
  </si>
  <si>
    <t>"Léo-Christian"</t>
  </si>
  <si>
    <t>Personnage</t>
  </si>
  <si>
    <t>Edmond Rostand | Georges Feydeau | Georges Courteline</t>
  </si>
  <si>
    <t>Edmond Rostand | Le vieux critique | Rosemonde Gérard | Sarah Bernhardt</t>
  </si>
  <si>
    <t>Edmond Rostand | Le directeur | Sarah Bernhardt</t>
  </si>
  <si>
    <t>Edmond Rostand | Le spectateur | spectateurs -Spectatrices</t>
  </si>
  <si>
    <t>Edmond Rostand | Antoine Lumière</t>
  </si>
  <si>
    <t>Edmond Rostand | Georges Méliès | Antoine Lumière</t>
  </si>
  <si>
    <t>Edmond Rostand | Rosemonde Gérard</t>
  </si>
  <si>
    <t>Edmond Rostand | Rosemonde Gérard | Sarah Bernhardt</t>
  </si>
  <si>
    <t>Edmond Rostand | Mme Honorine | Le client</t>
  </si>
  <si>
    <t>Edmond Rostand | Constant Coquelin | Ange Floury | Marcel Floury</t>
  </si>
  <si>
    <t>Edmond Rostand | Léo Volny | Georges Feydeau | Georges Courteline | Jeanne | Jaqueline | La serveuse</t>
  </si>
  <si>
    <t>Edmond Rostand | Léo Volny</t>
  </si>
  <si>
    <t>Edmond Rostand | Constant Coquelin | Rosemonde Gérard</t>
  </si>
  <si>
    <t>Edmond Rostand | Constant Coquelin | Léo Volny | Jean Coquelin | Jules Clarétie</t>
  </si>
  <si>
    <t>Edmond Rostand | Léo Volny | Georges Feydeau</t>
  </si>
  <si>
    <t>Edmond Rostand | Léo Volny | Le costumier | Jeanne</t>
  </si>
  <si>
    <t>Edmond Rostand | Constant Coquelin | Mme Honorine</t>
  </si>
  <si>
    <t>Edmond Rostand | Constant Coquelin | Maria Legault</t>
  </si>
  <si>
    <t>Edmond Rostand | Mme Honorine</t>
  </si>
  <si>
    <t>Jeanne | Jaqueline</t>
  </si>
  <si>
    <t>Edmond Rostand | Constant Coquelin | Jean Coquelin | Ange Floury | Marcel Floury | Le Vieux cabot | Maria Legault | La vieille actrice</t>
  </si>
  <si>
    <t>Edmond Rostand | L'employé de la gare</t>
  </si>
  <si>
    <t>Edmond Rostand | Le chauffeur</t>
  </si>
  <si>
    <t>Léo Volny | Le contrôleur</t>
  </si>
  <si>
    <t>Edmond Rostand | Léo Volny | Le réceptionniste</t>
  </si>
  <si>
    <t>Léo Volny | Jeanne</t>
  </si>
  <si>
    <t>Edmond Rostand | Léo Volny | Georges Feydeau | Le réceptionniste</t>
  </si>
  <si>
    <t>Edmond Rostand | Constant Coquelin | Léo Volny | Ange Floury | Marcel Floury | Maria Legault</t>
  </si>
  <si>
    <t>Edmond Rostand | Constant Coquelin | Léo Volny | Ange Floury | Marcel Floury | Jeanne | Rosemonde Gérard</t>
  </si>
  <si>
    <t>Edmond Rostand | Jean Coquelin | Ange Floury | Marcel Floury | Anton Tchekhov | Constantin Stanislavski | Suzon | Rosine | Marceline</t>
  </si>
  <si>
    <t>Le journaliste | Sarah Bernhardt</t>
  </si>
  <si>
    <t>Ange Floury | Marcel Floury | L'huissier</t>
  </si>
  <si>
    <t>Georges Feydeau | Jules Clarétie | L'huissier | Rosine | Marceline</t>
  </si>
  <si>
    <t>Constant Coquelin | Maria Legault</t>
  </si>
  <si>
    <t>Léo Volny | Jean Coquelin | Lignière / Carbon</t>
  </si>
  <si>
    <t>Edmond Rostand | Constant Coquelin | Léo Volny | Jean Coquelin | Jeanne | Suzon</t>
  </si>
  <si>
    <t>Constant Coquelin | Jeanne</t>
  </si>
  <si>
    <t>Edmond Rostand | Léo Volny | Ange Floury | Marcel Floury</t>
  </si>
  <si>
    <t>Sarah Bernhardt | L'habilleuse</t>
  </si>
  <si>
    <t>Constant Coquelin | Léo Volny | Lignière / Carbon | Le Bret | Un cadet | Jeanne</t>
  </si>
  <si>
    <t>Mme Honorine | Sarah Bernhardt</t>
  </si>
  <si>
    <t>Constant Coquelin | Jean Coquelin | Le Bret | Jeanne</t>
  </si>
  <si>
    <t>Nicolas</t>
  </si>
  <si>
    <t>Pages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</si>
  <si>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</si>
  <si>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</si>
  <si>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</si>
  <si>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</si>
  <si>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</si>
  <si>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</si>
  <si>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</si>
  <si>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</si>
  <si>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</si>
  <si>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</si>
  <si>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S</t>
  </si>
  <si>
    <t>Lieu court</t>
  </si>
  <si>
    <t>Théâtre de la Renaissance - Hall</t>
  </si>
  <si>
    <t>Théâtre de la Renaissance - Coulisse</t>
  </si>
  <si>
    <t>Théâtre de la Porte-Saint-Martin - Coulisse</t>
  </si>
  <si>
    <t>Théâtre de la Porte-Saint-Martin - Loge Coquelin</t>
  </si>
  <si>
    <t>Comédie-Française - Hall</t>
  </si>
  <si>
    <t>Théâtre du Palais-Royal - Balcon</t>
  </si>
  <si>
    <t>Appartement d’Edmond - Bureau</t>
  </si>
  <si>
    <t>Théâtre de la Porte-Saint-Martin - Hall</t>
  </si>
  <si>
    <t>Maison de Maria Legault - Palier</t>
  </si>
  <si>
    <t>Hôtel de l’Étape d’Issoudun - Réception</t>
  </si>
  <si>
    <t>Hôtel de l’Étape d’Issoudun - Couloir</t>
  </si>
  <si>
    <t>Hôtel de l’Étape d’Issoudun - Chbre de Jeanne</t>
  </si>
  <si>
    <t>Théâtre de la Porte-Saint-Martin - Loge Jean</t>
  </si>
  <si>
    <t>Théâtre de la Renaissance - Loge Sarah</t>
  </si>
  <si>
    <t>Théâtre de province</t>
  </si>
  <si>
    <t>Théâtre de la Renaissance - Façade</t>
  </si>
  <si>
    <t>Cabaret du « Moulin-Rouge » - Sortie</t>
  </si>
  <si>
    <t>Présentation de la lettre à Maria</t>
  </si>
  <si>
    <t>Constant Coquelin | Jean Coquelin | Lucien</t>
  </si>
  <si>
    <t>Edmond Rostand | Constant Coquelin | Lucien | acteurs - actrices</t>
  </si>
  <si>
    <t>Edmond Rostand | Constant Coquelin | Lucien</t>
  </si>
  <si>
    <t>Edmond Rostand | Constant Coquelin | Ange Floury | Marcel Floury | Lucien</t>
  </si>
  <si>
    <t>Edmond Rostand | Constant Coquelin | Jean Coquelin | Lucien</t>
  </si>
  <si>
    <t>Edmond Rostand | Constant Coquelin | Léo Volny | Jean Coquelin | Ange Floury | Marcel Floury | Lucien | Le Vieux cabot | La vieille actrice | acteurs - actrices</t>
  </si>
  <si>
    <t>Edmond Rostand | Constant Coquelin | Léo Volny | Jean Coquelin | Ange Floury | Marcel Floury | Lucien | Le Vieux cabot | Maria Legault | La vieille actrice</t>
  </si>
  <si>
    <t>Edmond Rostand | Léo Volny | Lucien | Jeanne</t>
  </si>
  <si>
    <t>Edmond Rostand | Constant Coquelin | Léo Volny | Jean Coquelin | Ange Floury | Marcel Floury | Lucien | Maurice Ravel | Jeanne | Rosemonde Gérard | Maria Legault | La vieille actrice</t>
  </si>
  <si>
    <t>Edmond Rostand | Constant Coquelin | Léo Volny | Jean Coquelin | Lucien | Le Vieux cabot | Maria Legault | La vieille actrice</t>
  </si>
  <si>
    <t>Edmond Rostand | Constant Coquelin | Léo Volny | Jean Coquelin | Ange Floury | Marcel Floury | Lucien | Le Vieux cabot | L'huissier | Maria Legault | La vieille actrice</t>
  </si>
  <si>
    <t>Edmond Rostand | Constant Coquelin | Léo Volny | Mme Honorine | Jean Coquelin | Ange Floury | Marcel Floury | Georges Feydeau | Lucien | Le Vieux cabot | Jaqueline</t>
  </si>
  <si>
    <t>Edmond Rostand | Constant Coquelin | Léo Volny | Jean Coquelin | Ange Floury | Marcel Floury | Lucien | Le Vieux cabot | Le costumier | L'huissier | Jeanne | Maria Legault</t>
  </si>
  <si>
    <t>Edmond Rostand | Léo Volny | Mme Honorine | Ange Floury | Marcel Floury | Lucien</t>
  </si>
  <si>
    <t>Jean Coquelin | Lucien | Suzon</t>
  </si>
  <si>
    <t>Edmond Rostand | Constant Coquelin | Léo Volny | Lucien</t>
  </si>
  <si>
    <t>Edmond Rostand | Constant Coquelin | Léo Volny | Jean Coquelin | Lucien | Le Vieux cabot | Maria Legault</t>
  </si>
  <si>
    <t>Edmond Rostand | Constant Coquelin | Léo Volny | Lucien | Jeanne | Maria Legault</t>
  </si>
  <si>
    <t>Edmond Rostand | Constant Coquelin | Léo Volny | Mme Honorine | Jean Coquelin | Ange Floury | Marcel Floury | Georges Feydeau | Lucien | Jules Clarétie | Jeanne | Rosemonde Gérard | Maria Legault | Suzon</t>
  </si>
  <si>
    <t>Jean-Michel</t>
  </si>
  <si>
    <t>Robin</t>
  </si>
  <si>
    <t>Présence ?</t>
  </si>
  <si>
    <t>Comédien.nes</t>
  </si>
  <si>
    <t>Vérification des conflits scènes possibles dans le cas d'attribution multi-rôles</t>
  </si>
  <si>
    <t>Personnage.s concerné.s par la scène</t>
  </si>
  <si>
    <t>Personnage.s associé.s à un.e comédien.ne</t>
  </si>
  <si>
    <t>Scènes possibles en fonction des disponibilités des comédien.nes</t>
  </si>
  <si>
    <t>George Dandin</t>
  </si>
  <si>
    <t>Angélique</t>
  </si>
  <si>
    <t>M. de Sotenville</t>
  </si>
  <si>
    <t>Mme de Sotenville</t>
  </si>
  <si>
    <t>Clitandre</t>
  </si>
  <si>
    <t>Claudine</t>
  </si>
  <si>
    <t>Lubin</t>
  </si>
  <si>
    <t>Colin</t>
  </si>
  <si>
    <t>Molière</t>
  </si>
  <si>
    <t>Melle Molière</t>
  </si>
  <si>
    <t>Du Croisy</t>
  </si>
  <si>
    <t>Hubert</t>
  </si>
  <si>
    <t>La Grange</t>
  </si>
  <si>
    <t>Melle de Brie</t>
  </si>
  <si>
    <t>La Thorillière</t>
  </si>
  <si>
    <t>Beauval</t>
  </si>
  <si>
    <t>Acte I</t>
  </si>
  <si>
    <t>sc 1</t>
  </si>
  <si>
    <t>sc 2</t>
  </si>
  <si>
    <t>sc 3</t>
  </si>
  <si>
    <t>sc 4</t>
  </si>
  <si>
    <t>sc 5</t>
  </si>
  <si>
    <t>sc 6</t>
  </si>
  <si>
    <t>sc 7</t>
  </si>
  <si>
    <t>sc 8</t>
  </si>
  <si>
    <t>Acte II</t>
  </si>
  <si>
    <t>Acte III</t>
  </si>
  <si>
    <t>Description</t>
  </si>
  <si>
    <t>Introduction</t>
  </si>
  <si>
    <t>Monologue</t>
  </si>
  <si>
    <t>Arrivée des Sotenville</t>
  </si>
  <si>
    <t>Arrivée de Clitandre</t>
  </si>
  <si>
    <t>Demande d'explications à Angélique</t>
  </si>
  <si>
    <t>Dandin est baffoué une première fois</t>
  </si>
  <si>
    <t>George Dandin, voyant sortir Lubin de chez lui.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</si>
</sst>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€_-;\-* #,##0.00\ _€_-;_-* &quot;-&quot;??\ _€_-;_-@_-"/>
    <numFmt numFmtId="165" formatCode="[$-40C]General"/>
    <numFmt numFmtId="166" formatCode="#,##0.00&quot; &quot;[$€-40C];[Red]&quot;-&quot;#,##0.00&quot; &quot;[$€-40C]"/>
    <numFmt numFmtId="167" formatCode="_-* #,##0\ _€_-;\-* #,##0\ _€_-;_-* &quot;-&quot;??\ _€_-;_-@_-"/>
    <numFmt numFmtId="168" formatCode="0.0%"/>
    <numFmt numFmtId="169" formatCode="ddd\ dd/mm"/>
    <numFmt numFmtId="170" formatCode="dd/mm"/>
    <numFmt numFmtId="171" formatCode="#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theme="1"/>
      <name val="Arial"/>
      <family val="2"/>
    </font>
    <font>
      <sz val="11"/>
      <color rgb="FF006100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FF"/>
      <name val="Calibri"/>
      <family val="2"/>
      <scheme val="minor"/>
    </font>
    <font>
      <b/>
      <sz val="14"/>
      <color theme="6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3" fillId="0" borderId="0"/>
    <xf numFmtId="0" fontId="4" fillId="0" borderId="0"/>
    <xf numFmtId="0" fontId="5" fillId="2" borderId="0"/>
    <xf numFmtId="165" fontId="6" fillId="0" borderId="0"/>
    <xf numFmtId="0" fontId="7" fillId="0" borderId="0">
      <alignment horizontal="center"/>
    </xf>
    <xf numFmtId="0" fontId="7" fillId="0" borderId="0">
      <alignment horizontal="center" textRotation="90"/>
    </xf>
    <xf numFmtId="0" fontId="8" fillId="0" borderId="0"/>
    <xf numFmtId="166" fontId="8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textRotation="90"/>
    </xf>
    <xf numFmtId="0" fontId="11" fillId="0" borderId="0" xfId="0" applyFont="1" applyAlignment="1">
      <alignment textRotation="90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/>
    </xf>
    <xf numFmtId="167" fontId="0" fillId="0" borderId="0" xfId="10" applyNumberFormat="1" applyFont="1" applyAlignment="1">
      <alignment horizontal="center" vertical="center"/>
    </xf>
    <xf numFmtId="0" fontId="12" fillId="0" borderId="0" xfId="0" applyFont="1" applyAlignment="1">
      <alignment textRotation="90"/>
    </xf>
    <xf numFmtId="0" fontId="12" fillId="0" borderId="0" xfId="0" applyFont="1" applyAlignment="1">
      <alignment horizontal="left" vertical="top" wrapText="1"/>
    </xf>
    <xf numFmtId="167" fontId="0" fillId="0" borderId="0" xfId="10" applyNumberFormat="1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67" fontId="1" fillId="0" borderId="0" xfId="10" applyNumberFormat="1" applyFont="1" applyAlignment="1">
      <alignment horizontal="center" wrapText="1"/>
    </xf>
    <xf numFmtId="0" fontId="13" fillId="0" borderId="0" xfId="0" quotePrefix="1" applyFont="1"/>
    <xf numFmtId="0" fontId="14" fillId="0" borderId="0" xfId="0" applyFont="1" applyAlignment="1">
      <alignment textRotation="90"/>
    </xf>
    <xf numFmtId="0" fontId="1" fillId="0" borderId="0" xfId="0" applyFont="1" applyAlignment="1">
      <alignment vertical="center" wrapText="1"/>
    </xf>
    <xf numFmtId="167" fontId="0" fillId="0" borderId="0" xfId="10" applyNumberFormat="1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68" fontId="0" fillId="0" borderId="0" xfId="11" applyNumberFormat="1" applyFont="1"/>
    <xf numFmtId="168" fontId="0" fillId="0" borderId="0" xfId="11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0" xfId="0" applyFont="1" applyAlignment="1">
      <alignment horizontal="center" vertical="center"/>
    </xf>
    <xf numFmtId="17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167" fontId="1" fillId="0" borderId="1" xfId="10" applyNumberFormat="1" applyFont="1" applyBorder="1" applyAlignment="1">
      <alignment horizontal="center" wrapText="1"/>
    </xf>
    <xf numFmtId="167" fontId="0" fillId="0" borderId="1" xfId="1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7" fontId="0" fillId="0" borderId="1" xfId="10" applyNumberFormat="1" applyFont="1" applyBorder="1" applyAlignment="1">
      <alignment horizontal="left" vertical="center" wrapText="1"/>
    </xf>
    <xf numFmtId="0" fontId="18" fillId="3" borderId="0" xfId="0" applyFont="1" applyFill="1" applyAlignment="1">
      <alignment horizontal="center" vertical="center" wrapText="1"/>
    </xf>
    <xf numFmtId="167" fontId="0" fillId="0" borderId="0" xfId="10" applyNumberFormat="1" applyFont="1" applyAlignment="1">
      <alignment horizontal="left" vertical="top" wrapText="1"/>
    </xf>
    <xf numFmtId="167" fontId="18" fillId="3" borderId="0" xfId="10" applyNumberFormat="1" applyFont="1" applyFill="1" applyAlignment="1">
      <alignment horizontal="left" vertical="center" wrapText="1"/>
    </xf>
    <xf numFmtId="0" fontId="20" fillId="0" borderId="0" xfId="0" applyFont="1" applyAlignment="1">
      <alignment textRotation="90"/>
    </xf>
    <xf numFmtId="0" fontId="13" fillId="0" borderId="0" xfId="0" applyFont="1" applyAlignment="1">
      <alignment horizontal="center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left" vertical="center" wrapText="1"/>
      <protection hidden="1"/>
    </xf>
    <xf numFmtId="0" fontId="19" fillId="0" borderId="0" xfId="0" applyFont="1" applyAlignment="1" applyProtection="1">
      <alignment horizontal="left" vertical="center"/>
      <protection hidden="1"/>
    </xf>
    <xf numFmtId="167" fontId="19" fillId="0" borderId="0" xfId="10" applyNumberFormat="1" applyFont="1" applyAlignment="1" applyProtection="1">
      <alignment horizontal="center" vertical="center" wrapText="1"/>
      <protection hidden="1"/>
    </xf>
    <xf numFmtId="0" fontId="19" fillId="0" borderId="0" xfId="0" applyFont="1" applyProtection="1">
      <protection hidden="1"/>
    </xf>
    <xf numFmtId="0" fontId="1" fillId="0" borderId="1" xfId="0" applyFont="1" applyBorder="1" applyAlignment="1" applyProtection="1">
      <alignment horizontal="center"/>
      <protection hidden="1"/>
    </xf>
    <xf numFmtId="167" fontId="0" fillId="0" borderId="1" xfId="1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left" vertical="center"/>
      <protection hidden="1"/>
    </xf>
    <xf numFmtId="167" fontId="0" fillId="0" borderId="0" xfId="10" applyNumberFormat="1" applyFont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1" fillId="0" borderId="1" xfId="0" applyFont="1" applyBorder="1"/>
    <xf numFmtId="167" fontId="0" fillId="0" borderId="1" xfId="10" applyNumberFormat="1" applyFont="1" applyBorder="1" applyAlignment="1">
      <alignment horizontal="left" vertical="center"/>
    </xf>
    <xf numFmtId="0" fontId="20" fillId="0" borderId="1" xfId="0" applyFont="1" applyBorder="1" applyAlignment="1" applyProtection="1">
      <alignment horizontal="left" vertical="center" wrapText="1"/>
      <protection locked="0"/>
    </xf>
    <xf numFmtId="0" fontId="21" fillId="0" borderId="1" xfId="0" applyFont="1" applyBorder="1" applyAlignment="1" applyProtection="1">
      <alignment textRotation="90"/>
      <protection locked="0"/>
    </xf>
    <xf numFmtId="0" fontId="0" fillId="0" borderId="0" xfId="0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center" vertical="center"/>
      <protection locked="0"/>
    </xf>
    <xf numFmtId="171" fontId="0" fillId="0" borderId="0" xfId="0" applyNumberFormat="1" applyAlignment="1">
      <alignment vertical="center"/>
    </xf>
    <xf numFmtId="171" fontId="0" fillId="0" borderId="0" xfId="0" applyNumberFormat="1" applyAlignment="1">
      <alignment horizontal="center" vertical="center"/>
    </xf>
    <xf numFmtId="171" fontId="19" fillId="0" borderId="0" xfId="0" applyNumberFormat="1" applyFont="1" applyProtection="1">
      <protection hidden="1"/>
    </xf>
    <xf numFmtId="171" fontId="20" fillId="0" borderId="0" xfId="0" applyNumberFormat="1" applyFont="1" applyAlignment="1">
      <alignment textRotation="90"/>
    </xf>
    <xf numFmtId="167" fontId="13" fillId="0" borderId="0" xfId="10" applyNumberFormat="1" applyFont="1" applyAlignment="1">
      <alignment horizontal="left" vertical="center" wrapText="1"/>
    </xf>
    <xf numFmtId="167" fontId="13" fillId="0" borderId="0" xfId="10" applyNumberFormat="1" applyFont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9" fontId="1" fillId="0" borderId="1" xfId="0" applyNumberFormat="1" applyFont="1" applyBorder="1" applyAlignment="1">
      <alignment horizontal="center" vertical="center"/>
    </xf>
  </cellXfs>
  <cellStyles count="12">
    <cellStyle name="ConditionalStyle_1" xfId="4" xr:uid="{00000000-0005-0000-0000-000000000000}"/>
    <cellStyle name="Excel Built-in Normal" xfId="2" xr:uid="{00000000-0005-0000-0000-000001000000}"/>
    <cellStyle name="Excel Built-in Normal 2" xfId="5" xr:uid="{00000000-0005-0000-0000-000002000000}"/>
    <cellStyle name="Heading" xfId="6" xr:uid="{00000000-0005-0000-0000-000003000000}"/>
    <cellStyle name="Heading1" xfId="7" xr:uid="{00000000-0005-0000-0000-000004000000}"/>
    <cellStyle name="Milliers" xfId="10" builtinId="3"/>
    <cellStyle name="Normal" xfId="0" builtinId="0"/>
    <cellStyle name="Normal 2" xfId="1" xr:uid="{00000000-0005-0000-0000-000006000000}"/>
    <cellStyle name="Normal 3" xfId="3" xr:uid="{00000000-0005-0000-0000-000007000000}"/>
    <cellStyle name="Pourcentage" xfId="11" builtinId="5"/>
    <cellStyle name="Result" xfId="8" xr:uid="{00000000-0005-0000-0000-000008000000}"/>
    <cellStyle name="Result2" xfId="9" xr:uid="{00000000-0005-0000-0000-000009000000}"/>
  </cellStyles>
  <dxfs count="5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numFmt numFmtId="167" formatCode="_-* #,##0\ _€_-;\-* #,##0\ _€_-;_-* &quot;-&quot;??\ _€_-;_-@_-"/>
      <alignment horizontal="left" vertical="top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5" tint="-0.249977111117893"/>
        <name val="Calibri"/>
        <family val="2"/>
        <scheme val="minor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0"/>
    </dxf>
    <dxf>
      <alignment vertical="center" textRotation="0" indent="0" justifyLastLine="0" shrinkToFit="0" readingOrder="0"/>
      <protection locked="1" hidden="1"/>
    </dxf>
    <dxf>
      <numFmt numFmtId="0" formatCode="General"/>
      <alignment horizontal="general" vertical="center" textRotation="0" wrapText="1" indent="0" justifyLastLine="0" shrinkToFit="0" readingOrder="0"/>
    </dxf>
    <dxf>
      <numFmt numFmtId="171" formatCode="#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71" formatCode="#"/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0" formatCode="General"/>
      <alignment vertical="center" textRotation="0" indent="0" justifyLastLine="0" shrinkToFit="0" readingOrder="0"/>
      <protection locked="1" hidden="1"/>
    </dxf>
    <dxf>
      <numFmt numFmtId="171" formatCode="#"/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EAEAEA"/>
      <color rgb="FFFF00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6F76610-FBF0-4589-A23F-A74E9FF8C15D}" name="Tableau1" displayName="Tableau1" ref="A3:C33" totalsRowShown="0" headerRowDxfId="57" dataDxfId="56">
  <autoFilter ref="A3:C33" xr:uid="{006E135A-FB2D-441C-9644-C15256C6ADB6}"/>
  <tableColumns count="3">
    <tableColumn id="1" xr3:uid="{5087BC67-94DC-42A9-90FE-CB8A8F53B733}" name="Comédien.nes" dataDxfId="55">
      <calculatedColumnFormula>'Découpage | Distribution'!B91</calculatedColumnFormula>
    </tableColumn>
    <tableColumn id="2" xr3:uid="{DD9DD80A-1DB7-4EC6-9695-C8DB3EFD3D5B}" name="0" dataDxfId="54">
      <calculatedColumnFormula>IFERROR(VLOOKUP(Tableau1[[#This Row],[Comédien.nes]],'Découpage | Distribution'!$B$91:$C$120,2,FALSE),0)</calculatedColumnFormula>
    </tableColumn>
    <tableColumn id="3" xr3:uid="{C966CF10-186D-4CC5-96A4-88572BECAA37}" name="Présence ?" dataDxfId="53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1562419-24BA-4220-8BB7-84EDB855469D}" name="Tableau2" displayName="Tableau2" ref="E3:I84" totalsRowShown="0" headerRowDxfId="52" dataDxfId="51">
  <autoFilter ref="E3:I84" xr:uid="{83665432-6FD9-4229-9276-25758EE6427F}"/>
  <tableColumns count="5">
    <tableColumn id="1" xr3:uid="{7CBF63B7-233D-4594-AC32-C6C29B407CB3}" name="n°" dataDxfId="50">
      <calculatedColumnFormula>'Découpage | Distribution'!A6</calculatedColumnFormula>
    </tableColumn>
    <tableColumn id="2" xr3:uid="{EDAC6D5D-7A94-4F99-AE34-DB92188B60F2}" name="Possibilité" dataDxfId="49">
      <calculatedColumnFormula>IF(Tableau2[[#This Row],[Nb pers.]]=0,"",IF(_xlfn.BITAND($C$2,I4)=I4,"oui",""))</calculatedColumnFormula>
    </tableColumn>
    <tableColumn id="3" xr3:uid="{BAADEA85-F31E-4362-B6A8-B47141E0B1A1}" name="Nb pers." dataDxfId="48">
      <calculatedColumnFormula>'Découpage | Distribution'!D6</calculatedColumnFormula>
    </tableColumn>
    <tableColumn id="4" xr3:uid="{3490B8B5-1121-4B13-A590-29B1BD2B547E}" name="Description" dataDxfId="47">
      <calculatedColumnFormula>IF('Découpage | Distribution'!B6="","",'Découpage | Distribution'!B6)</calculatedColumnFormula>
    </tableColumn>
    <tableColumn id="6" xr3:uid="{77E27E4B-259C-4DB1-8BA1-4D817A6486B5}" name="7,03687E+13" dataDxfId="46">
      <calculatedColumnFormula>'Découpage | Distribution'!C6</calculatedColumnFormula>
    </tableColumn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7C8299B-5A12-44D1-9684-A08B7D0CF1EF}" name="Tableau35" displayName="Tableau35" ref="A1:Q82" totalsRowShown="0" headerRowDxfId="45" dataDxfId="44">
  <autoFilter ref="A1:Q82" xr:uid="{4A2211B4-9AF4-41F0-B9BB-80DD1B01AC04}"/>
  <tableColumns count="17">
    <tableColumn id="1" xr3:uid="{A4EEFA8D-39FE-4C6B-93DE-C33F3F14911C}" name="n°" dataDxfId="43"/>
    <tableColumn id="16" xr3:uid="{33899D88-01B3-43C1-BA08-CDA113035218}" name="Pages" dataDxfId="42"/>
    <tableColumn id="2" xr3:uid="{15314B98-569B-4238-8B78-8C3D44C30F4C}" name="Lieu" dataDxfId="41"/>
    <tableColumn id="17" xr3:uid="{A4F45695-8C0F-455C-ACAE-2ECB6EBD44CE}" name="Lieu court" dataDxfId="40"/>
    <tableColumn id="3" xr3:uid="{8FFAB6E2-7F78-4265-8552-E25DF2179C86}" name="Situation" dataDxfId="39"/>
    <tableColumn id="4" xr3:uid="{45776FA7-D6F3-4B03-B5C0-29EB65178AF4}" name="Personnage" dataDxfId="38"/>
    <tableColumn id="5" xr3:uid="{33BB5020-73E0-4BA3-9F2C-73EC44E8C655}" name="1" dataDxfId="37"/>
    <tableColumn id="6" xr3:uid="{DB2490DC-9A9A-46E3-9A1C-E5923BAEC8C1}" name="2" dataDxfId="36"/>
    <tableColumn id="7" xr3:uid="{CE9DF995-594F-4340-B3CC-E6B236867E64}" name="3" dataDxfId="35"/>
    <tableColumn id="8" xr3:uid="{39D29544-0384-433B-9462-7F4F1E3A6C82}" name="4" dataDxfId="34"/>
    <tableColumn id="9" xr3:uid="{07BD28F9-1120-4F2D-A2FC-757CB64986E9}" name="5" dataDxfId="33"/>
    <tableColumn id="10" xr3:uid="{C09C97B0-2E3C-449F-8652-7984A4A53A35}" name="6" dataDxfId="32"/>
    <tableColumn id="11" xr3:uid="{182ADC8E-3C9B-42D2-880B-0DE219460183}" name="7" dataDxfId="31"/>
    <tableColumn id="12" xr3:uid="{BE97900C-EABF-43FF-8975-6A6359CF02C4}" name="8" dataDxfId="30"/>
    <tableColumn id="13" xr3:uid="{F95EC528-C4E2-4CCB-9707-98843B9B741F}" name="9" dataDxfId="29"/>
    <tableColumn id="14" xr3:uid="{77A664FE-FB30-4AD6-B209-35D57E54C1AB}" name="10" dataDxfId="28"/>
    <tableColumn id="15" xr3:uid="{4A2C61B4-22DC-45B8-B138-60AB80BC1345}" name="S" dataDxfId="27" dataCellStyle="Milliers">
      <calculatedColumnFormula>COUNTIF(Tableau35[[#This Row],[1]:[10]],"x")</calculatedColumnFormula>
    </tableColumn>
  </tableColumns>
  <tableStyleInfo name="TableStyleLight17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BB2E4-8730-4670-909D-8E67154DB4A4}">
  <sheetPr codeName="Feuil6">
    <pageSetUpPr fitToPage="1"/>
  </sheetPr>
  <dimension ref="A1:CE137"/>
  <sheetViews>
    <sheetView tabSelected="1" zoomScale="115" zoomScaleNormal="115" workbookViewId="0">
      <pane xSplit="3" ySplit="5" topLeftCell="D6" activePane="bottomRight" state="frozen"/>
      <selection pane="topRight" activeCell="E1" sqref="E1"/>
      <selection pane="bottomLeft" activeCell="A4" sqref="A4"/>
      <selection pane="bottomRight" activeCell="A92" sqref="A92"/>
    </sheetView>
  </sheetViews>
  <sheetFormatPr baseColWidth="10" defaultRowHeight="14.4" x14ac:dyDescent="0.3"/>
  <cols>
    <col min="1" max="1" width="10.109375" style="2" customWidth="1"/>
    <col min="2" max="2" width="57.109375" style="18" customWidth="1"/>
    <col min="3" max="3" width="19.33203125" style="6" hidden="1" customWidth="1"/>
    <col min="4" max="4" width="12.33203125" style="10" customWidth="1"/>
    <col min="5" max="12" width="4.44140625" customWidth="1"/>
    <col min="13" max="50" width="4.44140625" hidden="1" customWidth="1"/>
    <col min="52" max="59" width="4.5546875" customWidth="1"/>
    <col min="60" max="81" width="4.5546875" hidden="1" customWidth="1"/>
    <col min="82" max="82" width="4.5546875" customWidth="1"/>
    <col min="83" max="83" width="188" customWidth="1"/>
  </cols>
  <sheetData>
    <row r="1" spans="1:83" x14ac:dyDescent="0.3">
      <c r="A1" s="72" t="s">
        <v>241</v>
      </c>
      <c r="B1" s="72"/>
      <c r="C1" s="72"/>
      <c r="D1" s="72"/>
      <c r="E1" s="2">
        <f>IF(COUNTIF(E6:E86,"x")&gt;0,1,0)</f>
        <v>1</v>
      </c>
      <c r="F1" s="2">
        <f t="shared" ref="F1:AX1" si="0">IF(COUNTIF(F6:F86,"x")&gt;0,1,0)</f>
        <v>1</v>
      </c>
      <c r="G1" s="2">
        <f t="shared" si="0"/>
        <v>1</v>
      </c>
      <c r="H1" s="2">
        <f t="shared" si="0"/>
        <v>1</v>
      </c>
      <c r="I1" s="2">
        <f t="shared" si="0"/>
        <v>1</v>
      </c>
      <c r="J1" s="2">
        <f t="shared" si="0"/>
        <v>1</v>
      </c>
      <c r="K1" s="2">
        <f t="shared" si="0"/>
        <v>1</v>
      </c>
      <c r="L1" s="2">
        <f t="shared" si="0"/>
        <v>1</v>
      </c>
      <c r="M1" s="2">
        <f t="shared" si="0"/>
        <v>0</v>
      </c>
      <c r="N1" s="2">
        <f t="shared" si="0"/>
        <v>0</v>
      </c>
      <c r="O1" s="2">
        <f t="shared" si="0"/>
        <v>0</v>
      </c>
      <c r="P1" s="2">
        <f t="shared" si="0"/>
        <v>0</v>
      </c>
      <c r="Q1" s="2">
        <f t="shared" si="0"/>
        <v>0</v>
      </c>
      <c r="R1" s="2">
        <f t="shared" si="0"/>
        <v>0</v>
      </c>
      <c r="S1" s="2">
        <f t="shared" si="0"/>
        <v>0</v>
      </c>
      <c r="T1" s="2">
        <f t="shared" si="0"/>
        <v>0</v>
      </c>
      <c r="U1" s="2">
        <f t="shared" si="0"/>
        <v>0</v>
      </c>
      <c r="V1" s="2">
        <f t="shared" si="0"/>
        <v>0</v>
      </c>
      <c r="W1" s="2">
        <f t="shared" si="0"/>
        <v>0</v>
      </c>
      <c r="X1" s="2">
        <f t="shared" si="0"/>
        <v>0</v>
      </c>
      <c r="Y1" s="2">
        <f t="shared" si="0"/>
        <v>0</v>
      </c>
      <c r="Z1" s="2">
        <f t="shared" si="0"/>
        <v>0</v>
      </c>
      <c r="AA1" s="2">
        <f t="shared" si="0"/>
        <v>0</v>
      </c>
      <c r="AB1" s="2">
        <f t="shared" si="0"/>
        <v>0</v>
      </c>
      <c r="AC1" s="2">
        <f t="shared" si="0"/>
        <v>0</v>
      </c>
      <c r="AD1" s="2">
        <f t="shared" si="0"/>
        <v>0</v>
      </c>
      <c r="AE1" s="2">
        <f t="shared" si="0"/>
        <v>0</v>
      </c>
      <c r="AF1" s="2">
        <f t="shared" si="0"/>
        <v>0</v>
      </c>
      <c r="AG1" s="2">
        <f t="shared" si="0"/>
        <v>0</v>
      </c>
      <c r="AH1" s="2">
        <f t="shared" si="0"/>
        <v>0</v>
      </c>
      <c r="AI1" s="2">
        <f t="shared" si="0"/>
        <v>0</v>
      </c>
      <c r="AJ1" s="2">
        <f t="shared" si="0"/>
        <v>0</v>
      </c>
      <c r="AK1" s="2">
        <f t="shared" si="0"/>
        <v>0</v>
      </c>
      <c r="AL1" s="2">
        <f t="shared" si="0"/>
        <v>0</v>
      </c>
      <c r="AM1" s="2">
        <f t="shared" si="0"/>
        <v>0</v>
      </c>
      <c r="AN1" s="2">
        <f t="shared" si="0"/>
        <v>0</v>
      </c>
      <c r="AO1" s="2">
        <f t="shared" si="0"/>
        <v>0</v>
      </c>
      <c r="AP1" s="2">
        <f t="shared" si="0"/>
        <v>0</v>
      </c>
      <c r="AQ1" s="2">
        <f t="shared" si="0"/>
        <v>0</v>
      </c>
      <c r="AR1" s="2">
        <f t="shared" si="0"/>
        <v>0</v>
      </c>
      <c r="AS1" s="2">
        <f t="shared" si="0"/>
        <v>0</v>
      </c>
      <c r="AT1" s="2">
        <f t="shared" si="0"/>
        <v>0</v>
      </c>
      <c r="AU1" s="2">
        <f t="shared" si="0"/>
        <v>0</v>
      </c>
      <c r="AV1" s="2">
        <f t="shared" si="0"/>
        <v>0</v>
      </c>
      <c r="AW1" s="2">
        <f t="shared" si="0"/>
        <v>0</v>
      </c>
      <c r="AX1" s="2">
        <f t="shared" si="0"/>
        <v>0</v>
      </c>
      <c r="AZ1" s="74" t="s">
        <v>410</v>
      </c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47"/>
    </row>
    <row r="2" spans="1:83" s="52" customFormat="1" ht="12" hidden="1" x14ac:dyDescent="0.25">
      <c r="A2" s="48"/>
      <c r="B2" s="49"/>
      <c r="C2" s="50"/>
      <c r="D2" s="51"/>
      <c r="E2" s="52">
        <v>0</v>
      </c>
      <c r="F2" s="52">
        <v>1</v>
      </c>
      <c r="G2" s="52">
        <v>2</v>
      </c>
      <c r="H2" s="52">
        <v>3</v>
      </c>
      <c r="I2" s="52">
        <v>4</v>
      </c>
      <c r="J2" s="52">
        <v>5</v>
      </c>
      <c r="K2" s="52">
        <v>6</v>
      </c>
      <c r="L2" s="52">
        <v>7</v>
      </c>
      <c r="M2" s="52">
        <v>8</v>
      </c>
      <c r="N2" s="52">
        <v>9</v>
      </c>
      <c r="O2" s="52">
        <v>10</v>
      </c>
      <c r="P2" s="52">
        <v>11</v>
      </c>
      <c r="Q2" s="52">
        <v>12</v>
      </c>
      <c r="R2" s="52">
        <v>13</v>
      </c>
      <c r="S2" s="52">
        <v>14</v>
      </c>
      <c r="T2" s="52">
        <v>15</v>
      </c>
      <c r="U2" s="52">
        <v>16</v>
      </c>
      <c r="V2" s="52">
        <v>17</v>
      </c>
      <c r="W2" s="52">
        <v>18</v>
      </c>
      <c r="X2" s="52">
        <v>19</v>
      </c>
      <c r="Y2" s="52">
        <v>20</v>
      </c>
      <c r="Z2" s="52">
        <v>21</v>
      </c>
      <c r="AA2" s="52">
        <v>22</v>
      </c>
      <c r="AB2" s="52">
        <v>23</v>
      </c>
      <c r="AC2" s="52">
        <v>24</v>
      </c>
      <c r="AD2" s="52">
        <v>25</v>
      </c>
      <c r="AE2" s="52">
        <v>26</v>
      </c>
      <c r="AF2" s="52">
        <v>27</v>
      </c>
      <c r="AG2" s="52">
        <v>28</v>
      </c>
      <c r="AH2" s="52">
        <v>29</v>
      </c>
      <c r="AI2" s="52">
        <v>30</v>
      </c>
      <c r="AJ2" s="52">
        <v>31</v>
      </c>
      <c r="AK2" s="52">
        <v>32</v>
      </c>
      <c r="AL2" s="52">
        <v>33</v>
      </c>
      <c r="AM2" s="52">
        <v>34</v>
      </c>
      <c r="AN2" s="52">
        <v>35</v>
      </c>
      <c r="AO2" s="52">
        <v>36</v>
      </c>
      <c r="AP2" s="52">
        <v>37</v>
      </c>
      <c r="AQ2" s="52">
        <v>38</v>
      </c>
      <c r="AR2" s="52">
        <v>39</v>
      </c>
      <c r="AS2" s="52">
        <v>40</v>
      </c>
      <c r="AT2" s="52">
        <v>41</v>
      </c>
      <c r="AU2" s="52">
        <v>42</v>
      </c>
      <c r="AV2" s="52">
        <v>43</v>
      </c>
      <c r="AW2" s="52">
        <v>44</v>
      </c>
      <c r="AX2" s="52">
        <v>45</v>
      </c>
      <c r="AZ2" s="52">
        <v>1</v>
      </c>
      <c r="BA2" s="52">
        <v>2</v>
      </c>
      <c r="BB2" s="52">
        <v>3</v>
      </c>
      <c r="BC2" s="52">
        <v>4</v>
      </c>
      <c r="BD2" s="52">
        <v>5</v>
      </c>
      <c r="BE2" s="52">
        <v>6</v>
      </c>
      <c r="BF2" s="52">
        <v>7</v>
      </c>
      <c r="BG2" s="52">
        <v>8</v>
      </c>
      <c r="BH2" s="52">
        <v>9</v>
      </c>
      <c r="BI2" s="52">
        <v>10</v>
      </c>
      <c r="BJ2" s="52">
        <v>11</v>
      </c>
      <c r="BK2" s="52">
        <v>12</v>
      </c>
      <c r="BL2" s="52">
        <v>13</v>
      </c>
      <c r="BM2" s="52">
        <v>14</v>
      </c>
      <c r="BN2" s="52">
        <v>15</v>
      </c>
      <c r="BO2" s="52">
        <v>16</v>
      </c>
      <c r="BP2" s="52">
        <v>17</v>
      </c>
      <c r="BQ2" s="52">
        <v>18</v>
      </c>
      <c r="BR2" s="52">
        <v>19</v>
      </c>
      <c r="BS2" s="52">
        <v>20</v>
      </c>
      <c r="BT2" s="52">
        <v>21</v>
      </c>
      <c r="BU2" s="52">
        <v>22</v>
      </c>
      <c r="BV2" s="52">
        <v>23</v>
      </c>
      <c r="BW2" s="52">
        <v>24</v>
      </c>
      <c r="BX2" s="52">
        <v>25</v>
      </c>
      <c r="BY2" s="52">
        <v>26</v>
      </c>
      <c r="BZ2" s="52">
        <v>27</v>
      </c>
      <c r="CA2" s="52">
        <v>28</v>
      </c>
      <c r="CB2" s="52">
        <v>29</v>
      </c>
      <c r="CC2" s="52">
        <v>30</v>
      </c>
    </row>
    <row r="3" spans="1:83" s="52" customFormat="1" ht="12" hidden="1" x14ac:dyDescent="0.25">
      <c r="A3" s="48"/>
      <c r="B3" s="49"/>
      <c r="C3" s="50"/>
      <c r="D3" s="51"/>
      <c r="E3" s="52">
        <f>POWER(2,E2)</f>
        <v>1</v>
      </c>
      <c r="F3" s="52">
        <f t="shared" ref="F3:AT3" si="1">POWER(2,F2)</f>
        <v>2</v>
      </c>
      <c r="G3" s="52">
        <f t="shared" si="1"/>
        <v>4</v>
      </c>
      <c r="H3" s="52">
        <f t="shared" si="1"/>
        <v>8</v>
      </c>
      <c r="I3" s="52">
        <f t="shared" si="1"/>
        <v>16</v>
      </c>
      <c r="J3" s="52">
        <f t="shared" si="1"/>
        <v>32</v>
      </c>
      <c r="K3" s="52">
        <f t="shared" si="1"/>
        <v>64</v>
      </c>
      <c r="L3" s="52">
        <f t="shared" si="1"/>
        <v>128</v>
      </c>
      <c r="M3" s="52">
        <f t="shared" si="1"/>
        <v>256</v>
      </c>
      <c r="N3" s="52">
        <f t="shared" si="1"/>
        <v>512</v>
      </c>
      <c r="O3" s="52">
        <f t="shared" si="1"/>
        <v>1024</v>
      </c>
      <c r="P3" s="52">
        <f t="shared" si="1"/>
        <v>2048</v>
      </c>
      <c r="Q3" s="52">
        <f t="shared" si="1"/>
        <v>4096</v>
      </c>
      <c r="R3" s="52">
        <f t="shared" si="1"/>
        <v>8192</v>
      </c>
      <c r="S3" s="52">
        <f t="shared" si="1"/>
        <v>16384</v>
      </c>
      <c r="T3" s="52">
        <f t="shared" si="1"/>
        <v>32768</v>
      </c>
      <c r="U3" s="52">
        <f t="shared" si="1"/>
        <v>65536</v>
      </c>
      <c r="V3" s="52">
        <f t="shared" si="1"/>
        <v>131072</v>
      </c>
      <c r="W3" s="52">
        <f t="shared" si="1"/>
        <v>262144</v>
      </c>
      <c r="X3" s="52">
        <f t="shared" si="1"/>
        <v>524288</v>
      </c>
      <c r="Y3" s="52">
        <f t="shared" si="1"/>
        <v>1048576</v>
      </c>
      <c r="Z3" s="52">
        <f t="shared" si="1"/>
        <v>2097152</v>
      </c>
      <c r="AA3" s="52">
        <f t="shared" si="1"/>
        <v>4194304</v>
      </c>
      <c r="AB3" s="52">
        <f t="shared" si="1"/>
        <v>8388608</v>
      </c>
      <c r="AC3" s="52">
        <f t="shared" si="1"/>
        <v>16777216</v>
      </c>
      <c r="AD3" s="52">
        <f t="shared" si="1"/>
        <v>33554432</v>
      </c>
      <c r="AE3" s="52">
        <f t="shared" si="1"/>
        <v>67108864</v>
      </c>
      <c r="AF3" s="52">
        <f t="shared" si="1"/>
        <v>134217728</v>
      </c>
      <c r="AG3" s="52">
        <f t="shared" ref="AG3:AI3" si="2">POWER(2,AG2)</f>
        <v>268435456</v>
      </c>
      <c r="AH3" s="52">
        <f t="shared" si="2"/>
        <v>536870912</v>
      </c>
      <c r="AI3" s="52">
        <f t="shared" si="2"/>
        <v>1073741824</v>
      </c>
      <c r="AJ3" s="52">
        <f t="shared" si="1"/>
        <v>2147483648</v>
      </c>
      <c r="AK3" s="52">
        <f t="shared" si="1"/>
        <v>4294967296</v>
      </c>
      <c r="AL3" s="52">
        <f t="shared" si="1"/>
        <v>8589934592</v>
      </c>
      <c r="AM3" s="52">
        <f t="shared" si="1"/>
        <v>17179869184</v>
      </c>
      <c r="AN3" s="52">
        <f t="shared" si="1"/>
        <v>34359738368</v>
      </c>
      <c r="AO3" s="52">
        <f t="shared" si="1"/>
        <v>68719476736</v>
      </c>
      <c r="AP3" s="52">
        <f t="shared" si="1"/>
        <v>137438953472</v>
      </c>
      <c r="AQ3" s="52">
        <f t="shared" si="1"/>
        <v>274877906944</v>
      </c>
      <c r="AR3" s="52">
        <f t="shared" si="1"/>
        <v>549755813888</v>
      </c>
      <c r="AS3" s="52">
        <f t="shared" si="1"/>
        <v>1099511627776</v>
      </c>
      <c r="AT3" s="52">
        <f t="shared" si="1"/>
        <v>2199023255552</v>
      </c>
      <c r="AU3" s="52">
        <f t="shared" ref="AU3:AX3" si="3">POWER(2,AU2)</f>
        <v>4398046511104</v>
      </c>
      <c r="AV3" s="52">
        <f t="shared" si="3"/>
        <v>8796093022208</v>
      </c>
      <c r="AW3" s="52">
        <f t="shared" si="3"/>
        <v>17592186044416</v>
      </c>
      <c r="AX3" s="52">
        <f t="shared" si="3"/>
        <v>35184372088832</v>
      </c>
      <c r="AZ3" s="70">
        <f>IFERROR(VLOOKUP(AZ$2,$A$91:$C$120,3,FALSE),0)</f>
        <v>1</v>
      </c>
      <c r="BA3" s="70">
        <f t="shared" ref="BA3:CC3" si="4">IFERROR(VLOOKUP(BA$2,$A$91:$C$120,3,FALSE),0)</f>
        <v>2</v>
      </c>
      <c r="BB3" s="70">
        <f t="shared" si="4"/>
        <v>4</v>
      </c>
      <c r="BC3" s="70">
        <f t="shared" si="4"/>
        <v>8</v>
      </c>
      <c r="BD3" s="70">
        <f t="shared" si="4"/>
        <v>16</v>
      </c>
      <c r="BE3" s="70">
        <f t="shared" si="4"/>
        <v>32</v>
      </c>
      <c r="BF3" s="70">
        <f t="shared" si="4"/>
        <v>64</v>
      </c>
      <c r="BG3" s="70">
        <f t="shared" si="4"/>
        <v>128</v>
      </c>
      <c r="BH3" s="70">
        <f t="shared" si="4"/>
        <v>0</v>
      </c>
      <c r="BI3" s="70">
        <f t="shared" si="4"/>
        <v>0</v>
      </c>
      <c r="BJ3" s="70">
        <f t="shared" si="4"/>
        <v>0</v>
      </c>
      <c r="BK3" s="70">
        <f t="shared" si="4"/>
        <v>0</v>
      </c>
      <c r="BL3" s="70">
        <f t="shared" si="4"/>
        <v>0</v>
      </c>
      <c r="BM3" s="70">
        <f t="shared" si="4"/>
        <v>0</v>
      </c>
      <c r="BN3" s="70">
        <f t="shared" si="4"/>
        <v>0</v>
      </c>
      <c r="BO3" s="70">
        <f t="shared" si="4"/>
        <v>0</v>
      </c>
      <c r="BP3" s="70">
        <f t="shared" si="4"/>
        <v>0</v>
      </c>
      <c r="BQ3" s="70">
        <f t="shared" si="4"/>
        <v>0</v>
      </c>
      <c r="BR3" s="70">
        <f t="shared" si="4"/>
        <v>0</v>
      </c>
      <c r="BS3" s="70">
        <f t="shared" si="4"/>
        <v>0</v>
      </c>
      <c r="BT3" s="70">
        <f t="shared" si="4"/>
        <v>0</v>
      </c>
      <c r="BU3" s="70">
        <f t="shared" si="4"/>
        <v>0</v>
      </c>
      <c r="BV3" s="70">
        <f t="shared" si="4"/>
        <v>0</v>
      </c>
      <c r="BW3" s="70">
        <f t="shared" si="4"/>
        <v>0</v>
      </c>
      <c r="BX3" s="70">
        <f t="shared" si="4"/>
        <v>0</v>
      </c>
      <c r="BY3" s="70">
        <f t="shared" si="4"/>
        <v>0</v>
      </c>
      <c r="BZ3" s="70">
        <f t="shared" si="4"/>
        <v>0</v>
      </c>
      <c r="CA3" s="70">
        <f t="shared" si="4"/>
        <v>0</v>
      </c>
      <c r="CB3" s="70">
        <f t="shared" si="4"/>
        <v>0</v>
      </c>
      <c r="CC3" s="70">
        <f t="shared" si="4"/>
        <v>0</v>
      </c>
    </row>
    <row r="4" spans="1:83" x14ac:dyDescent="0.3">
      <c r="A4" s="72" t="s">
        <v>83</v>
      </c>
      <c r="B4" s="72"/>
      <c r="C4" s="72"/>
      <c r="D4" s="72"/>
      <c r="E4" s="2">
        <f>IF(E$121=0,0,IF(E$121=1,1,-1))</f>
        <v>1</v>
      </c>
      <c r="F4" s="2">
        <f t="shared" ref="F4:AX4" si="5">IF(F121=0,0,IF(F121=1,1,-1))</f>
        <v>1</v>
      </c>
      <c r="G4" s="2">
        <f t="shared" si="5"/>
        <v>1</v>
      </c>
      <c r="H4" s="2">
        <f t="shared" si="5"/>
        <v>1</v>
      </c>
      <c r="I4" s="2">
        <f t="shared" si="5"/>
        <v>1</v>
      </c>
      <c r="J4" s="2">
        <f t="shared" si="5"/>
        <v>1</v>
      </c>
      <c r="K4" s="2">
        <f t="shared" si="5"/>
        <v>1</v>
      </c>
      <c r="L4" s="2">
        <f t="shared" si="5"/>
        <v>1</v>
      </c>
      <c r="M4" s="2">
        <f t="shared" si="5"/>
        <v>0</v>
      </c>
      <c r="N4" s="2">
        <f t="shared" si="5"/>
        <v>0</v>
      </c>
      <c r="O4" s="2">
        <f t="shared" si="5"/>
        <v>0</v>
      </c>
      <c r="P4" s="2">
        <f t="shared" si="5"/>
        <v>0</v>
      </c>
      <c r="Q4" s="2">
        <f t="shared" si="5"/>
        <v>0</v>
      </c>
      <c r="R4" s="2">
        <f t="shared" si="5"/>
        <v>0</v>
      </c>
      <c r="S4" s="2">
        <f t="shared" si="5"/>
        <v>0</v>
      </c>
      <c r="T4" s="2">
        <f t="shared" si="5"/>
        <v>0</v>
      </c>
      <c r="U4" s="2">
        <f t="shared" si="5"/>
        <v>0</v>
      </c>
      <c r="V4" s="2">
        <f t="shared" si="5"/>
        <v>0</v>
      </c>
      <c r="W4" s="2">
        <f t="shared" si="5"/>
        <v>0</v>
      </c>
      <c r="X4" s="2">
        <f t="shared" si="5"/>
        <v>0</v>
      </c>
      <c r="Y4" s="2">
        <f t="shared" si="5"/>
        <v>0</v>
      </c>
      <c r="Z4" s="2">
        <f t="shared" si="5"/>
        <v>0</v>
      </c>
      <c r="AA4" s="2">
        <f t="shared" si="5"/>
        <v>0</v>
      </c>
      <c r="AB4" s="2">
        <f t="shared" si="5"/>
        <v>0</v>
      </c>
      <c r="AC4" s="2">
        <f t="shared" si="5"/>
        <v>0</v>
      </c>
      <c r="AD4" s="2">
        <f t="shared" si="5"/>
        <v>0</v>
      </c>
      <c r="AE4" s="2">
        <f t="shared" si="5"/>
        <v>0</v>
      </c>
      <c r="AF4" s="2">
        <f t="shared" si="5"/>
        <v>0</v>
      </c>
      <c r="AG4" s="2">
        <f t="shared" ref="AG4:AI4" si="6">IF(AG121=0,0,IF(AG121=1,1,-1))</f>
        <v>0</v>
      </c>
      <c r="AH4" s="2">
        <f t="shared" si="6"/>
        <v>0</v>
      </c>
      <c r="AI4" s="2">
        <f t="shared" si="6"/>
        <v>0</v>
      </c>
      <c r="AJ4" s="2">
        <f t="shared" si="5"/>
        <v>0</v>
      </c>
      <c r="AK4" s="2">
        <f t="shared" si="5"/>
        <v>0</v>
      </c>
      <c r="AL4" s="2">
        <f t="shared" si="5"/>
        <v>0</v>
      </c>
      <c r="AM4" s="2">
        <f t="shared" si="5"/>
        <v>0</v>
      </c>
      <c r="AN4" s="2">
        <f t="shared" si="5"/>
        <v>0</v>
      </c>
      <c r="AO4" s="2">
        <f t="shared" si="5"/>
        <v>0</v>
      </c>
      <c r="AP4" s="2">
        <f t="shared" si="5"/>
        <v>0</v>
      </c>
      <c r="AQ4" s="2">
        <f t="shared" si="5"/>
        <v>0</v>
      </c>
      <c r="AR4" s="2">
        <f t="shared" si="5"/>
        <v>0</v>
      </c>
      <c r="AS4" s="2">
        <f t="shared" si="5"/>
        <v>0</v>
      </c>
      <c r="AT4" s="2">
        <f t="shared" si="5"/>
        <v>0</v>
      </c>
      <c r="AU4" s="2">
        <f t="shared" si="5"/>
        <v>0</v>
      </c>
      <c r="AV4" s="2">
        <f t="shared" si="5"/>
        <v>0</v>
      </c>
      <c r="AW4" s="2">
        <f t="shared" si="5"/>
        <v>0</v>
      </c>
      <c r="AX4" s="2">
        <f t="shared" si="5"/>
        <v>0</v>
      </c>
      <c r="AZ4" s="2">
        <f t="shared" ref="AZ4:CC4" si="7">IF(COUNTIF(AZ6:AZ83,"KO")&gt;0,-1,IF(COUNTIF(AZ6:AZ83,"x")&gt;0,1,0))</f>
        <v>1</v>
      </c>
      <c r="BA4" s="2">
        <f t="shared" si="7"/>
        <v>1</v>
      </c>
      <c r="BB4" s="2">
        <f t="shared" si="7"/>
        <v>1</v>
      </c>
      <c r="BC4" s="2">
        <f t="shared" si="7"/>
        <v>1</v>
      </c>
      <c r="BD4" s="2">
        <f t="shared" si="7"/>
        <v>1</v>
      </c>
      <c r="BE4" s="2">
        <f t="shared" si="7"/>
        <v>1</v>
      </c>
      <c r="BF4" s="2">
        <f t="shared" ref="BF4" si="8">IF(COUNTIF(BF6:BF83,"KO")&gt;0,-1,IF(COUNTIF(BF6:BF83,"x")&gt;0,1,0))</f>
        <v>1</v>
      </c>
      <c r="BG4" s="2">
        <f t="shared" si="7"/>
        <v>1</v>
      </c>
      <c r="BH4" s="2">
        <f t="shared" si="7"/>
        <v>0</v>
      </c>
      <c r="BI4" s="2">
        <f t="shared" si="7"/>
        <v>0</v>
      </c>
      <c r="BJ4" s="2">
        <f t="shared" si="7"/>
        <v>0</v>
      </c>
      <c r="BK4" s="2">
        <f t="shared" si="7"/>
        <v>0</v>
      </c>
      <c r="BL4" s="2">
        <f t="shared" si="7"/>
        <v>0</v>
      </c>
      <c r="BM4" s="2">
        <f t="shared" si="7"/>
        <v>0</v>
      </c>
      <c r="BN4" s="2">
        <f t="shared" si="7"/>
        <v>0</v>
      </c>
      <c r="BO4" s="2">
        <f t="shared" si="7"/>
        <v>0</v>
      </c>
      <c r="BP4" s="2">
        <f t="shared" si="7"/>
        <v>0</v>
      </c>
      <c r="BQ4" s="2">
        <f t="shared" si="7"/>
        <v>0</v>
      </c>
      <c r="BR4" s="2">
        <f t="shared" si="7"/>
        <v>0</v>
      </c>
      <c r="BS4" s="2">
        <f t="shared" si="7"/>
        <v>0</v>
      </c>
      <c r="BT4" s="2">
        <f t="shared" si="7"/>
        <v>0</v>
      </c>
      <c r="BU4" s="2">
        <f t="shared" si="7"/>
        <v>0</v>
      </c>
      <c r="BV4" s="2">
        <f t="shared" si="7"/>
        <v>0</v>
      </c>
      <c r="BW4" s="2">
        <f t="shared" si="7"/>
        <v>0</v>
      </c>
      <c r="BX4" s="2">
        <f t="shared" si="7"/>
        <v>0</v>
      </c>
      <c r="BY4" s="2">
        <f t="shared" si="7"/>
        <v>0</v>
      </c>
      <c r="BZ4" s="2">
        <f t="shared" si="7"/>
        <v>0</v>
      </c>
      <c r="CA4" s="2">
        <f t="shared" si="7"/>
        <v>0</v>
      </c>
      <c r="CB4" s="2">
        <f t="shared" si="7"/>
        <v>0</v>
      </c>
      <c r="CC4" s="2">
        <f t="shared" si="7"/>
        <v>0</v>
      </c>
      <c r="CD4" s="2"/>
      <c r="CE4" s="14" t="s">
        <v>84</v>
      </c>
    </row>
    <row r="5" spans="1:83" ht="97.2" customHeight="1" x14ac:dyDescent="0.3">
      <c r="A5" s="33" t="s">
        <v>12</v>
      </c>
      <c r="B5" s="38" t="s">
        <v>441</v>
      </c>
      <c r="C5" s="53">
        <f>SUM(E3:AX3)</f>
        <v>70368744177663</v>
      </c>
      <c r="D5" s="39" t="s">
        <v>273</v>
      </c>
      <c r="E5" s="65" t="s">
        <v>414</v>
      </c>
      <c r="F5" s="65" t="s">
        <v>415</v>
      </c>
      <c r="G5" s="65" t="s">
        <v>416</v>
      </c>
      <c r="H5" s="65" t="s">
        <v>417</v>
      </c>
      <c r="I5" s="65" t="s">
        <v>418</v>
      </c>
      <c r="J5" s="65" t="s">
        <v>419</v>
      </c>
      <c r="K5" s="65" t="s">
        <v>420</v>
      </c>
      <c r="L5" s="65" t="s">
        <v>421</v>
      </c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Z5" s="71" t="str">
        <f>VLOOKUP(AZ2,$A$91:$B$120,2,FALSE)</f>
        <v>Molière</v>
      </c>
      <c r="BA5" s="71" t="str">
        <f t="shared" ref="BA5:CC5" si="9">VLOOKUP(BA2,$A$91:$B$120,2,FALSE)</f>
        <v>Melle Molière</v>
      </c>
      <c r="BB5" s="71" t="str">
        <f t="shared" si="9"/>
        <v>Du Croisy</v>
      </c>
      <c r="BC5" s="71" t="str">
        <f t="shared" si="9"/>
        <v>Hubert</v>
      </c>
      <c r="BD5" s="71" t="str">
        <f t="shared" si="9"/>
        <v>La Grange</v>
      </c>
      <c r="BE5" s="71" t="str">
        <f t="shared" si="9"/>
        <v>Melle de Brie</v>
      </c>
      <c r="BF5" s="71" t="str">
        <f t="shared" si="9"/>
        <v>La Thorillière</v>
      </c>
      <c r="BG5" s="71" t="str">
        <f t="shared" si="9"/>
        <v>Beauval</v>
      </c>
      <c r="BH5" s="71">
        <f t="shared" si="9"/>
        <v>0</v>
      </c>
      <c r="BI5" s="71">
        <f t="shared" si="9"/>
        <v>0</v>
      </c>
      <c r="BJ5" s="71">
        <f t="shared" si="9"/>
        <v>0</v>
      </c>
      <c r="BK5" s="71">
        <f t="shared" si="9"/>
        <v>0</v>
      </c>
      <c r="BL5" s="71">
        <f t="shared" si="9"/>
        <v>0</v>
      </c>
      <c r="BM5" s="71">
        <f t="shared" si="9"/>
        <v>0</v>
      </c>
      <c r="BN5" s="71">
        <f t="shared" si="9"/>
        <v>0</v>
      </c>
      <c r="BO5" s="71">
        <f t="shared" si="9"/>
        <v>0</v>
      </c>
      <c r="BP5" s="71">
        <f t="shared" si="9"/>
        <v>0</v>
      </c>
      <c r="BQ5" s="71">
        <f t="shared" si="9"/>
        <v>0</v>
      </c>
      <c r="BR5" s="71">
        <f t="shared" si="9"/>
        <v>0</v>
      </c>
      <c r="BS5" s="71">
        <f t="shared" si="9"/>
        <v>0</v>
      </c>
      <c r="BT5" s="71">
        <f t="shared" si="9"/>
        <v>0</v>
      </c>
      <c r="BU5" s="71">
        <f t="shared" si="9"/>
        <v>0</v>
      </c>
      <c r="BV5" s="71">
        <f t="shared" si="9"/>
        <v>0</v>
      </c>
      <c r="BW5" s="71">
        <f t="shared" si="9"/>
        <v>0</v>
      </c>
      <c r="BX5" s="71">
        <f t="shared" si="9"/>
        <v>0</v>
      </c>
      <c r="BY5" s="71">
        <f t="shared" si="9"/>
        <v>0</v>
      </c>
      <c r="BZ5" s="71">
        <f t="shared" si="9"/>
        <v>0</v>
      </c>
      <c r="CA5" s="71">
        <f t="shared" si="9"/>
        <v>0</v>
      </c>
      <c r="CB5" s="71">
        <f t="shared" si="9"/>
        <v>0</v>
      </c>
      <c r="CC5" s="71">
        <f t="shared" si="9"/>
        <v>0</v>
      </c>
      <c r="CD5" s="46"/>
      <c r="CE5" s="41" t="s">
        <v>411</v>
      </c>
    </row>
    <row r="6" spans="1:83" s="2" customFormat="1" x14ac:dyDescent="0.3">
      <c r="A6" s="67" t="s">
        <v>430</v>
      </c>
      <c r="B6" s="61"/>
      <c r="C6" s="54">
        <f t="shared" ref="C6:C37" si="10">SUMIF(E6:AX6,"x",$E$3:$AX$3)</f>
        <v>0</v>
      </c>
      <c r="D6" s="40">
        <f t="shared" ref="D6:D37" si="11">COUNTIF(E6:AX6,"x")</f>
        <v>0</v>
      </c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Z6" s="28" t="str">
        <f>IF(_xlfn.BITAND(AZ$3,$C6)=0,"",IF(LOOKUP(_xlfn.BITAND(AZ$3,$C6),$E$3:$AX$3)=_xlfn.BITAND(AZ$3,$C6),"x","KO"))</f>
        <v/>
      </c>
      <c r="BA6" s="28" t="str">
        <f t="shared" ref="BA6:CC14" si="12">IF(_xlfn.BITAND(BA$3,$C6)=0,"",IF(LOOKUP(_xlfn.BITAND(BA$3,$C6),$E$3:$AX$3)=_xlfn.BITAND(BA$3,$C6),"x","KO"))</f>
        <v/>
      </c>
      <c r="BB6" s="28" t="str">
        <f t="shared" si="12"/>
        <v/>
      </c>
      <c r="BC6" s="28" t="str">
        <f t="shared" si="12"/>
        <v/>
      </c>
      <c r="BD6" s="28" t="str">
        <f t="shared" si="12"/>
        <v/>
      </c>
      <c r="BE6" s="28" t="str">
        <f t="shared" si="12"/>
        <v/>
      </c>
      <c r="BF6" s="28" t="str">
        <f t="shared" si="12"/>
        <v/>
      </c>
      <c r="BG6" s="28" t="str">
        <f t="shared" si="12"/>
        <v/>
      </c>
      <c r="BH6" s="28" t="str">
        <f t="shared" si="12"/>
        <v/>
      </c>
      <c r="BI6" s="28" t="str">
        <f t="shared" si="12"/>
        <v/>
      </c>
      <c r="BJ6" s="28" t="str">
        <f t="shared" si="12"/>
        <v/>
      </c>
      <c r="BK6" s="28" t="str">
        <f t="shared" si="12"/>
        <v/>
      </c>
      <c r="BL6" s="28" t="str">
        <f t="shared" si="12"/>
        <v/>
      </c>
      <c r="BM6" s="28" t="str">
        <f t="shared" si="12"/>
        <v/>
      </c>
      <c r="BN6" s="28" t="str">
        <f t="shared" si="12"/>
        <v/>
      </c>
      <c r="BO6" s="28" t="str">
        <f t="shared" si="12"/>
        <v/>
      </c>
      <c r="BP6" s="28" t="str">
        <f t="shared" si="12"/>
        <v/>
      </c>
      <c r="BQ6" s="28" t="str">
        <f t="shared" si="12"/>
        <v/>
      </c>
      <c r="BR6" s="28" t="str">
        <f t="shared" si="12"/>
        <v/>
      </c>
      <c r="BS6" s="28" t="str">
        <f t="shared" si="12"/>
        <v/>
      </c>
      <c r="BT6" s="28" t="str">
        <f t="shared" si="12"/>
        <v/>
      </c>
      <c r="BU6" s="28" t="str">
        <f t="shared" si="12"/>
        <v/>
      </c>
      <c r="BV6" s="28" t="str">
        <f t="shared" si="12"/>
        <v/>
      </c>
      <c r="BW6" s="28" t="str">
        <f t="shared" si="12"/>
        <v/>
      </c>
      <c r="BX6" s="28" t="str">
        <f t="shared" si="12"/>
        <v/>
      </c>
      <c r="BY6" s="28" t="str">
        <f t="shared" si="12"/>
        <v/>
      </c>
      <c r="BZ6" s="28" t="str">
        <f t="shared" si="12"/>
        <v/>
      </c>
      <c r="CA6" s="28" t="str">
        <f t="shared" si="12"/>
        <v/>
      </c>
      <c r="CB6" s="28" t="str">
        <f t="shared" si="12"/>
        <v/>
      </c>
      <c r="CC6" s="28" t="str">
        <f t="shared" si="12"/>
        <v/>
      </c>
      <c r="CE6" s="42" t="str">
        <f>IF(E6="x",$E$5&amp;" | ","")&amp;IF(F6="x",$F$5&amp;" | ","")&amp;IF(G6="x",$G$5&amp;" | ","")&amp;IF(H6="x",$H$5&amp;" | ","")&amp;IF(I6="x",$I$5&amp;" | ","")&amp;IF(J6="x",$J$5&amp;" | ","")&amp;IF(K6="x",$K$5&amp;" | ","")&amp;IF(L6="x",$L$5&amp;" | ","")&amp;IF(M6="x",$M$5&amp;" | ","")&amp;IF(N6="x",$N$5&amp;" | ","")&amp;IF(O6="x",$O$5&amp;" | ","")&amp;IF(P6="x",$P$5&amp;" | ","")&amp;IF(Q6="x",$Q$5&amp;" | ","")&amp;IF(R6="x",$R$5&amp;" | ","")&amp;IF(S6="x",$S$5&amp;" | ","")&amp;IF(T6="x",$T$5&amp;" | ","")&amp;IF(U6="x",$U$5&amp;" | ","")&amp;IF(V6="x",$V$5&amp;" | ","")&amp;IF(W6="x",$W$5&amp;" | ","")&amp;IF(X6="x",$X$5&amp;" | ","")&amp;IF(Y6="x",$Y$5&amp;" | ","")&amp;IF(Z6="x",$Z$5&amp;" | ","")&amp;IF(AA6="x",$AA$5&amp;" | ","")&amp;IF(AB6="x",$AB$5&amp;" | ","")&amp;IF(AC6="x",$AC$5&amp;" | ","")&amp;IF(AD6="x",$AD$5&amp;" | ","")&amp;IF(AE6="x",$AE$5&amp;" | ","")&amp;IF(AF6="x",$AF$5&amp;" | ","")&amp;IF(AG6="x",$AG$5&amp;" | ","")&amp;IF(AH6="x",$AH$5&amp;" | ","")&amp;IF(AI6="x",$AI$5&amp;" | ","")&amp;IF(AJ6="x",$AJ$5&amp;" | ","")&amp;IF(AK6="x",$AK$5&amp;" | ","")&amp;IF(AL6="x",$AL$5&amp;" | ","")&amp;IF(AM6="x",$AM$5&amp;" | ","")&amp;IF(AN6="x",$AN$5&amp;" | ","")&amp;IF(AO6="x",$AO$5&amp;" | ","")&amp;IF(AP6="x",$AP$5&amp;" | ","")&amp;IF(AQ6="x",$AQ$5&amp;" | ","")&amp;IF(AR6="x",$AR$5&amp;" | ","")&amp;IF(AS6="x",$AS$5&amp;" | ","")&amp;IF(AT6="x",$AT$5&amp;" | ","")&amp;IF(AU6="x",$AU$5&amp;" | ","")&amp;IF(AV6="x",$AV$5&amp;" | ","")&amp;IF(AW6="x",$AW$5&amp;" | ","")&amp;IF(AX6="x",$AX$5&amp;" | ","")</f>
        <v/>
      </c>
    </row>
    <row r="7" spans="1:83" s="2" customFormat="1" x14ac:dyDescent="0.3">
      <c r="A7" s="60" t="s">
        <v>431</v>
      </c>
      <c r="B7" s="61" t="s">
        <v>442</v>
      </c>
      <c r="C7" s="54">
        <f t="shared" si="10"/>
        <v>1</v>
      </c>
      <c r="D7" s="40">
        <f t="shared" si="11"/>
        <v>1</v>
      </c>
      <c r="E7" s="60" t="s">
        <v>11</v>
      </c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Z7" s="28" t="str">
        <f t="shared" ref="AZ7:BO30" si="13">IF(_xlfn.BITAND(AZ$3,$C7)=0,"",IF(LOOKUP(_xlfn.BITAND(AZ$3,$C7),$E$3:$AX$3)=_xlfn.BITAND(AZ$3,$C7),"x","KO"))</f>
        <v>x</v>
      </c>
      <c r="BA7" s="28" t="str">
        <f t="shared" si="12"/>
        <v/>
      </c>
      <c r="BB7" s="28" t="str">
        <f t="shared" si="12"/>
        <v/>
      </c>
      <c r="BC7" s="28" t="str">
        <f t="shared" si="12"/>
        <v/>
      </c>
      <c r="BD7" s="28" t="str">
        <f t="shared" si="12"/>
        <v/>
      </c>
      <c r="BE7" s="28" t="str">
        <f t="shared" si="12"/>
        <v/>
      </c>
      <c r="BF7" s="28" t="str">
        <f t="shared" si="12"/>
        <v/>
      </c>
      <c r="BG7" s="28" t="str">
        <f t="shared" si="12"/>
        <v/>
      </c>
      <c r="BH7" s="28" t="str">
        <f t="shared" si="12"/>
        <v/>
      </c>
      <c r="BI7" s="28" t="str">
        <f t="shared" si="12"/>
        <v/>
      </c>
      <c r="BJ7" s="28" t="str">
        <f t="shared" si="12"/>
        <v/>
      </c>
      <c r="BK7" s="28" t="str">
        <f t="shared" si="12"/>
        <v/>
      </c>
      <c r="BL7" s="28" t="str">
        <f t="shared" si="12"/>
        <v/>
      </c>
      <c r="BM7" s="28" t="str">
        <f t="shared" si="12"/>
        <v/>
      </c>
      <c r="BN7" s="28" t="str">
        <f t="shared" si="12"/>
        <v/>
      </c>
      <c r="BO7" s="28" t="str">
        <f t="shared" si="12"/>
        <v/>
      </c>
      <c r="BP7" s="28" t="str">
        <f t="shared" si="12"/>
        <v/>
      </c>
      <c r="BQ7" s="28" t="str">
        <f t="shared" si="12"/>
        <v/>
      </c>
      <c r="BR7" s="28" t="str">
        <f t="shared" si="12"/>
        <v/>
      </c>
      <c r="BS7" s="28" t="str">
        <f t="shared" si="12"/>
        <v/>
      </c>
      <c r="BT7" s="28" t="str">
        <f t="shared" si="12"/>
        <v/>
      </c>
      <c r="BU7" s="28" t="str">
        <f t="shared" si="12"/>
        <v/>
      </c>
      <c r="BV7" s="28" t="str">
        <f t="shared" si="12"/>
        <v/>
      </c>
      <c r="BW7" s="28" t="str">
        <f t="shared" si="12"/>
        <v/>
      </c>
      <c r="BX7" s="28" t="str">
        <f t="shared" si="12"/>
        <v/>
      </c>
      <c r="BY7" s="28" t="str">
        <f t="shared" si="12"/>
        <v/>
      </c>
      <c r="BZ7" s="28" t="str">
        <f t="shared" si="12"/>
        <v/>
      </c>
      <c r="CA7" s="28" t="str">
        <f t="shared" si="12"/>
        <v/>
      </c>
      <c r="CB7" s="28" t="str">
        <f t="shared" si="12"/>
        <v/>
      </c>
      <c r="CC7" s="28" t="str">
        <f t="shared" si="12"/>
        <v/>
      </c>
      <c r="CE7" s="42" t="str">
        <f t="shared" ref="CE7:CE70" si="14">IF(E7="x",$E$5&amp;" | ","")&amp;IF(F7="x",$F$5&amp;" | ","")&amp;IF(G7="x",$G$5&amp;" | ","")&amp;IF(H7="x",$H$5&amp;" | ","")&amp;IF(I7="x",$I$5&amp;" | ","")&amp;IF(J7="x",$J$5&amp;" | ","")&amp;IF(K7="x",$K$5&amp;" | ","")&amp;IF(L7="x",$L$5&amp;" | ","")&amp;IF(M7="x",$M$5&amp;" | ","")&amp;IF(N7="x",$N$5&amp;" | ","")&amp;IF(O7="x",$O$5&amp;" | ","")&amp;IF(P7="x",$P$5&amp;" | ","")&amp;IF(Q7="x",$Q$5&amp;" | ","")&amp;IF(R7="x",$R$5&amp;" | ","")&amp;IF(S7="x",$S$5&amp;" | ","")&amp;IF(T7="x",$T$5&amp;" | ","")&amp;IF(U7="x",$U$5&amp;" | ","")&amp;IF(V7="x",$V$5&amp;" | ","")&amp;IF(W7="x",$W$5&amp;" | ","")&amp;IF(X7="x",$X$5&amp;" | ","")&amp;IF(Y7="x",$Y$5&amp;" | ","")&amp;IF(Z7="x",$Z$5&amp;" | ","")&amp;IF(AA7="x",$AA$5&amp;" | ","")&amp;IF(AB7="x",$AB$5&amp;" | ","")&amp;IF(AC7="x",$AC$5&amp;" | ","")&amp;IF(AD7="x",$AD$5&amp;" | ","")&amp;IF(AE7="x",$AE$5&amp;" | ","")&amp;IF(AF7="x",$AF$5&amp;" | ","")&amp;IF(AG7="x",$AG$5&amp;" | ","")&amp;IF(AH7="x",$AH$5&amp;" | ","")&amp;IF(AI7="x",$AI$5&amp;" | ","")&amp;IF(AJ7="x",$AJ$5&amp;" | ","")&amp;IF(AK7="x",$AK$5&amp;" | ","")&amp;IF(AL7="x",$AL$5&amp;" | ","")&amp;IF(AM7="x",$AM$5&amp;" | ","")&amp;IF(AN7="x",$AN$5&amp;" | ","")&amp;IF(AO7="x",$AO$5&amp;" | ","")&amp;IF(AP7="x",$AP$5&amp;" | ","")&amp;IF(AQ7="x",$AQ$5&amp;" | ","")&amp;IF(AR7="x",$AR$5&amp;" | ","")&amp;IF(AS7="x",$AS$5&amp;" | ","")&amp;IF(AT7="x",$AT$5&amp;" | ","")&amp;IF(AU7="x",$AU$5&amp;" | ","")&amp;IF(AV7="x",$AV$5&amp;" | ","")&amp;IF(AW7="x",$AW$5&amp;" | ","")&amp;IF(AX7="x",$AX$5&amp;" | ","")</f>
        <v xml:space="preserve">George Dandin | </v>
      </c>
    </row>
    <row r="8" spans="1:83" s="2" customFormat="1" x14ac:dyDescent="0.3">
      <c r="A8" s="60" t="s">
        <v>432</v>
      </c>
      <c r="B8" s="61" t="s">
        <v>448</v>
      </c>
      <c r="C8" s="54">
        <f t="shared" si="10"/>
        <v>65</v>
      </c>
      <c r="D8" s="40">
        <f t="shared" si="11"/>
        <v>2</v>
      </c>
      <c r="E8" s="60" t="s">
        <v>11</v>
      </c>
      <c r="F8" s="60"/>
      <c r="G8" s="60"/>
      <c r="H8" s="60"/>
      <c r="I8" s="60"/>
      <c r="J8" s="60"/>
      <c r="K8" s="60" t="s">
        <v>11</v>
      </c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Z8" s="28" t="str">
        <f t="shared" si="13"/>
        <v>x</v>
      </c>
      <c r="BA8" s="28" t="str">
        <f t="shared" si="12"/>
        <v/>
      </c>
      <c r="BB8" s="28" t="str">
        <f t="shared" si="12"/>
        <v/>
      </c>
      <c r="BC8" s="28" t="str">
        <f t="shared" si="12"/>
        <v/>
      </c>
      <c r="BD8" s="28" t="str">
        <f t="shared" si="12"/>
        <v/>
      </c>
      <c r="BE8" s="28" t="str">
        <f t="shared" si="12"/>
        <v/>
      </c>
      <c r="BF8" s="28" t="str">
        <f t="shared" si="12"/>
        <v>x</v>
      </c>
      <c r="BG8" s="28" t="str">
        <f t="shared" si="12"/>
        <v/>
      </c>
      <c r="BH8" s="28" t="str">
        <f t="shared" si="12"/>
        <v/>
      </c>
      <c r="BI8" s="28" t="str">
        <f t="shared" si="12"/>
        <v/>
      </c>
      <c r="BJ8" s="28" t="str">
        <f t="shared" si="12"/>
        <v/>
      </c>
      <c r="BK8" s="28" t="str">
        <f t="shared" si="12"/>
        <v/>
      </c>
      <c r="BL8" s="28" t="str">
        <f t="shared" si="12"/>
        <v/>
      </c>
      <c r="BM8" s="28" t="str">
        <f t="shared" si="12"/>
        <v/>
      </c>
      <c r="BN8" s="28" t="str">
        <f t="shared" si="12"/>
        <v/>
      </c>
      <c r="BO8" s="28" t="str">
        <f t="shared" si="12"/>
        <v/>
      </c>
      <c r="BP8" s="28" t="str">
        <f t="shared" si="12"/>
        <v/>
      </c>
      <c r="BQ8" s="28" t="str">
        <f t="shared" si="12"/>
        <v/>
      </c>
      <c r="BR8" s="28" t="str">
        <f t="shared" si="12"/>
        <v/>
      </c>
      <c r="BS8" s="28" t="str">
        <f t="shared" si="12"/>
        <v/>
      </c>
      <c r="BT8" s="28" t="str">
        <f t="shared" si="12"/>
        <v/>
      </c>
      <c r="BU8" s="28" t="str">
        <f t="shared" si="12"/>
        <v/>
      </c>
      <c r="BV8" s="28" t="str">
        <f t="shared" si="12"/>
        <v/>
      </c>
      <c r="BW8" s="28" t="str">
        <f t="shared" si="12"/>
        <v/>
      </c>
      <c r="BX8" s="28" t="str">
        <f t="shared" si="12"/>
        <v/>
      </c>
      <c r="BY8" s="28" t="str">
        <f t="shared" si="12"/>
        <v/>
      </c>
      <c r="BZ8" s="28" t="str">
        <f t="shared" si="12"/>
        <v/>
      </c>
      <c r="CA8" s="28" t="str">
        <f t="shared" si="12"/>
        <v/>
      </c>
      <c r="CB8" s="28" t="str">
        <f t="shared" si="12"/>
        <v/>
      </c>
      <c r="CC8" s="28" t="str">
        <f t="shared" si="12"/>
        <v/>
      </c>
      <c r="CE8" s="42" t="str">
        <f t="shared" si="14"/>
        <v xml:space="preserve">George Dandin | Lubin | </v>
      </c>
    </row>
    <row r="9" spans="1:83" s="2" customFormat="1" x14ac:dyDescent="0.3">
      <c r="A9" s="60" t="s">
        <v>433</v>
      </c>
      <c r="B9" s="61" t="s">
        <v>443</v>
      </c>
      <c r="C9" s="54">
        <f t="shared" si="10"/>
        <v>1</v>
      </c>
      <c r="D9" s="40">
        <f t="shared" si="11"/>
        <v>1</v>
      </c>
      <c r="E9" s="60" t="s">
        <v>11</v>
      </c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Z9" s="28" t="str">
        <f t="shared" si="13"/>
        <v>x</v>
      </c>
      <c r="BA9" s="28" t="str">
        <f t="shared" si="12"/>
        <v/>
      </c>
      <c r="BB9" s="28" t="str">
        <f t="shared" si="12"/>
        <v/>
      </c>
      <c r="BC9" s="28" t="str">
        <f t="shared" si="12"/>
        <v/>
      </c>
      <c r="BD9" s="28" t="str">
        <f t="shared" si="12"/>
        <v/>
      </c>
      <c r="BE9" s="28" t="str">
        <f t="shared" si="12"/>
        <v/>
      </c>
      <c r="BF9" s="28" t="str">
        <f t="shared" si="12"/>
        <v/>
      </c>
      <c r="BG9" s="28" t="str">
        <f t="shared" si="12"/>
        <v/>
      </c>
      <c r="BH9" s="28" t="str">
        <f t="shared" si="12"/>
        <v/>
      </c>
      <c r="BI9" s="28" t="str">
        <f t="shared" si="12"/>
        <v/>
      </c>
      <c r="BJ9" s="28" t="str">
        <f t="shared" si="12"/>
        <v/>
      </c>
      <c r="BK9" s="28" t="str">
        <f t="shared" si="12"/>
        <v/>
      </c>
      <c r="BL9" s="28" t="str">
        <f t="shared" si="12"/>
        <v/>
      </c>
      <c r="BM9" s="28" t="str">
        <f t="shared" si="12"/>
        <v/>
      </c>
      <c r="BN9" s="28" t="str">
        <f t="shared" si="12"/>
        <v/>
      </c>
      <c r="BO9" s="28" t="str">
        <f t="shared" si="12"/>
        <v/>
      </c>
      <c r="BP9" s="28" t="str">
        <f t="shared" si="12"/>
        <v/>
      </c>
      <c r="BQ9" s="28" t="str">
        <f t="shared" si="12"/>
        <v/>
      </c>
      <c r="BR9" s="28" t="str">
        <f t="shared" si="12"/>
        <v/>
      </c>
      <c r="BS9" s="28" t="str">
        <f t="shared" si="12"/>
        <v/>
      </c>
      <c r="BT9" s="28" t="str">
        <f t="shared" si="12"/>
        <v/>
      </c>
      <c r="BU9" s="28" t="str">
        <f t="shared" si="12"/>
        <v/>
      </c>
      <c r="BV9" s="28" t="str">
        <f t="shared" si="12"/>
        <v/>
      </c>
      <c r="BW9" s="28" t="str">
        <f t="shared" si="12"/>
        <v/>
      </c>
      <c r="BX9" s="28" t="str">
        <f t="shared" si="12"/>
        <v/>
      </c>
      <c r="BY9" s="28" t="str">
        <f t="shared" si="12"/>
        <v/>
      </c>
      <c r="BZ9" s="28" t="str">
        <f t="shared" si="12"/>
        <v/>
      </c>
      <c r="CA9" s="28" t="str">
        <f t="shared" si="12"/>
        <v/>
      </c>
      <c r="CB9" s="28" t="str">
        <f t="shared" si="12"/>
        <v/>
      </c>
      <c r="CC9" s="28" t="str">
        <f t="shared" si="12"/>
        <v/>
      </c>
      <c r="CE9" s="42" t="str">
        <f t="shared" si="14"/>
        <v xml:space="preserve">George Dandin | </v>
      </c>
    </row>
    <row r="10" spans="1:83" s="2" customFormat="1" x14ac:dyDescent="0.3">
      <c r="A10" s="60" t="s">
        <v>434</v>
      </c>
      <c r="B10" s="61" t="s">
        <v>444</v>
      </c>
      <c r="C10" s="54">
        <f t="shared" si="10"/>
        <v>13</v>
      </c>
      <c r="D10" s="40">
        <f t="shared" si="11"/>
        <v>3</v>
      </c>
      <c r="E10" s="60" t="s">
        <v>11</v>
      </c>
      <c r="F10" s="60"/>
      <c r="G10" s="60" t="s">
        <v>11</v>
      </c>
      <c r="H10" s="60" t="s">
        <v>11</v>
      </c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Z10" s="28" t="str">
        <f t="shared" si="13"/>
        <v>x</v>
      </c>
      <c r="BA10" s="28" t="str">
        <f t="shared" si="12"/>
        <v/>
      </c>
      <c r="BB10" s="28" t="str">
        <f t="shared" si="12"/>
        <v>x</v>
      </c>
      <c r="BC10" s="28" t="str">
        <f t="shared" si="12"/>
        <v>x</v>
      </c>
      <c r="BD10" s="28" t="str">
        <f t="shared" si="12"/>
        <v/>
      </c>
      <c r="BE10" s="28" t="str">
        <f t="shared" si="12"/>
        <v/>
      </c>
      <c r="BF10" s="28" t="str">
        <f t="shared" si="12"/>
        <v/>
      </c>
      <c r="BG10" s="28" t="str">
        <f t="shared" si="12"/>
        <v/>
      </c>
      <c r="BH10" s="28" t="str">
        <f t="shared" si="12"/>
        <v/>
      </c>
      <c r="BI10" s="28" t="str">
        <f t="shared" si="12"/>
        <v/>
      </c>
      <c r="BJ10" s="28" t="str">
        <f t="shared" si="12"/>
        <v/>
      </c>
      <c r="BK10" s="28" t="str">
        <f t="shared" si="12"/>
        <v/>
      </c>
      <c r="BL10" s="28" t="str">
        <f t="shared" si="12"/>
        <v/>
      </c>
      <c r="BM10" s="28" t="str">
        <f t="shared" si="12"/>
        <v/>
      </c>
      <c r="BN10" s="28" t="str">
        <f t="shared" si="12"/>
        <v/>
      </c>
      <c r="BO10" s="28" t="str">
        <f t="shared" si="12"/>
        <v/>
      </c>
      <c r="BP10" s="28" t="str">
        <f t="shared" si="12"/>
        <v/>
      </c>
      <c r="BQ10" s="28" t="str">
        <f t="shared" si="12"/>
        <v/>
      </c>
      <c r="BR10" s="28" t="str">
        <f t="shared" si="12"/>
        <v/>
      </c>
      <c r="BS10" s="28" t="str">
        <f t="shared" si="12"/>
        <v/>
      </c>
      <c r="BT10" s="28" t="str">
        <f t="shared" si="12"/>
        <v/>
      </c>
      <c r="BU10" s="28" t="str">
        <f t="shared" si="12"/>
        <v/>
      </c>
      <c r="BV10" s="28" t="str">
        <f t="shared" si="12"/>
        <v/>
      </c>
      <c r="BW10" s="28" t="str">
        <f t="shared" si="12"/>
        <v/>
      </c>
      <c r="BX10" s="28" t="str">
        <f t="shared" si="12"/>
        <v/>
      </c>
      <c r="BY10" s="28" t="str">
        <f t="shared" si="12"/>
        <v/>
      </c>
      <c r="BZ10" s="28" t="str">
        <f t="shared" si="12"/>
        <v/>
      </c>
      <c r="CA10" s="28" t="str">
        <f t="shared" si="12"/>
        <v/>
      </c>
      <c r="CB10" s="28" t="str">
        <f t="shared" si="12"/>
        <v/>
      </c>
      <c r="CC10" s="28" t="str">
        <f t="shared" si="12"/>
        <v/>
      </c>
      <c r="CE10" s="42" t="str">
        <f t="shared" si="14"/>
        <v xml:space="preserve">George Dandin | M. de Sotenville | Mme de Sotenville | </v>
      </c>
    </row>
    <row r="11" spans="1:83" s="2" customFormat="1" x14ac:dyDescent="0.3">
      <c r="A11" s="60" t="s">
        <v>435</v>
      </c>
      <c r="B11" s="61" t="s">
        <v>445</v>
      </c>
      <c r="C11" s="54">
        <f t="shared" si="10"/>
        <v>21</v>
      </c>
      <c r="D11" s="40">
        <f t="shared" si="11"/>
        <v>3</v>
      </c>
      <c r="E11" s="60" t="s">
        <v>11</v>
      </c>
      <c r="F11" s="60"/>
      <c r="G11" s="60" t="s">
        <v>11</v>
      </c>
      <c r="H11" s="60"/>
      <c r="I11" s="60" t="s">
        <v>11</v>
      </c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Z11" s="28" t="str">
        <f t="shared" si="13"/>
        <v>x</v>
      </c>
      <c r="BA11" s="28" t="str">
        <f t="shared" si="12"/>
        <v/>
      </c>
      <c r="BB11" s="28" t="str">
        <f t="shared" si="12"/>
        <v>x</v>
      </c>
      <c r="BC11" s="28" t="str">
        <f t="shared" si="12"/>
        <v/>
      </c>
      <c r="BD11" s="28" t="str">
        <f t="shared" si="12"/>
        <v>x</v>
      </c>
      <c r="BE11" s="28" t="str">
        <f t="shared" si="12"/>
        <v/>
      </c>
      <c r="BF11" s="28" t="str">
        <f t="shared" si="12"/>
        <v/>
      </c>
      <c r="BG11" s="28" t="str">
        <f t="shared" si="12"/>
        <v/>
      </c>
      <c r="BH11" s="28" t="str">
        <f t="shared" si="12"/>
        <v/>
      </c>
      <c r="BI11" s="28" t="str">
        <f t="shared" si="12"/>
        <v/>
      </c>
      <c r="BJ11" s="28" t="str">
        <f t="shared" si="12"/>
        <v/>
      </c>
      <c r="BK11" s="28" t="str">
        <f t="shared" si="12"/>
        <v/>
      </c>
      <c r="BL11" s="28" t="str">
        <f t="shared" si="12"/>
        <v/>
      </c>
      <c r="BM11" s="28" t="str">
        <f t="shared" si="12"/>
        <v/>
      </c>
      <c r="BN11" s="28" t="str">
        <f t="shared" si="12"/>
        <v/>
      </c>
      <c r="BO11" s="28" t="str">
        <f t="shared" si="12"/>
        <v/>
      </c>
      <c r="BP11" s="28" t="str">
        <f t="shared" si="12"/>
        <v/>
      </c>
      <c r="BQ11" s="28" t="str">
        <f t="shared" si="12"/>
        <v/>
      </c>
      <c r="BR11" s="28" t="str">
        <f t="shared" si="12"/>
        <v/>
      </c>
      <c r="BS11" s="28" t="str">
        <f t="shared" si="12"/>
        <v/>
      </c>
      <c r="BT11" s="28" t="str">
        <f t="shared" si="12"/>
        <v/>
      </c>
      <c r="BU11" s="28" t="str">
        <f t="shared" si="12"/>
        <v/>
      </c>
      <c r="BV11" s="28" t="str">
        <f t="shared" si="12"/>
        <v/>
      </c>
      <c r="BW11" s="28" t="str">
        <f t="shared" si="12"/>
        <v/>
      </c>
      <c r="BX11" s="28" t="str">
        <f t="shared" si="12"/>
        <v/>
      </c>
      <c r="BY11" s="28" t="str">
        <f t="shared" si="12"/>
        <v/>
      </c>
      <c r="BZ11" s="28" t="str">
        <f t="shared" si="12"/>
        <v/>
      </c>
      <c r="CA11" s="28" t="str">
        <f t="shared" si="12"/>
        <v/>
      </c>
      <c r="CB11" s="28" t="str">
        <f t="shared" si="12"/>
        <v/>
      </c>
      <c r="CC11" s="28" t="str">
        <f t="shared" si="12"/>
        <v/>
      </c>
      <c r="CE11" s="42" t="str">
        <f t="shared" si="14"/>
        <v xml:space="preserve">George Dandin | M. de Sotenville | Clitandre | </v>
      </c>
    </row>
    <row r="12" spans="1:83" s="2" customFormat="1" x14ac:dyDescent="0.3">
      <c r="A12" s="60" t="s">
        <v>436</v>
      </c>
      <c r="B12" s="61" t="s">
        <v>446</v>
      </c>
      <c r="C12" s="54">
        <f t="shared" si="10"/>
        <v>63</v>
      </c>
      <c r="D12" s="40">
        <f t="shared" si="11"/>
        <v>6</v>
      </c>
      <c r="E12" s="60" t="s">
        <v>11</v>
      </c>
      <c r="F12" s="60" t="s">
        <v>11</v>
      </c>
      <c r="G12" s="60" t="s">
        <v>11</v>
      </c>
      <c r="H12" s="60" t="s">
        <v>11</v>
      </c>
      <c r="I12" s="60" t="s">
        <v>11</v>
      </c>
      <c r="J12" s="60" t="s">
        <v>11</v>
      </c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Z12" s="28" t="str">
        <f t="shared" si="13"/>
        <v>x</v>
      </c>
      <c r="BA12" s="28" t="str">
        <f t="shared" si="12"/>
        <v>x</v>
      </c>
      <c r="BB12" s="28" t="str">
        <f t="shared" si="12"/>
        <v>x</v>
      </c>
      <c r="BC12" s="28" t="str">
        <f t="shared" si="12"/>
        <v>x</v>
      </c>
      <c r="BD12" s="28" t="str">
        <f t="shared" si="12"/>
        <v>x</v>
      </c>
      <c r="BE12" s="28" t="str">
        <f t="shared" si="12"/>
        <v>x</v>
      </c>
      <c r="BF12" s="28" t="str">
        <f t="shared" si="12"/>
        <v/>
      </c>
      <c r="BG12" s="28" t="str">
        <f t="shared" si="12"/>
        <v/>
      </c>
      <c r="BH12" s="28" t="str">
        <f t="shared" si="12"/>
        <v/>
      </c>
      <c r="BI12" s="28" t="str">
        <f t="shared" si="12"/>
        <v/>
      </c>
      <c r="BJ12" s="28" t="str">
        <f t="shared" si="12"/>
        <v/>
      </c>
      <c r="BK12" s="28" t="str">
        <f t="shared" si="12"/>
        <v/>
      </c>
      <c r="BL12" s="28" t="str">
        <f t="shared" si="12"/>
        <v/>
      </c>
      <c r="BM12" s="28" t="str">
        <f t="shared" si="12"/>
        <v/>
      </c>
      <c r="BN12" s="28" t="str">
        <f t="shared" si="12"/>
        <v/>
      </c>
      <c r="BO12" s="28" t="str">
        <f t="shared" si="12"/>
        <v/>
      </c>
      <c r="BP12" s="28" t="str">
        <f t="shared" si="12"/>
        <v/>
      </c>
      <c r="BQ12" s="28" t="str">
        <f t="shared" si="12"/>
        <v/>
      </c>
      <c r="BR12" s="28" t="str">
        <f t="shared" si="12"/>
        <v/>
      </c>
      <c r="BS12" s="28" t="str">
        <f t="shared" si="12"/>
        <v/>
      </c>
      <c r="BT12" s="28" t="str">
        <f t="shared" si="12"/>
        <v/>
      </c>
      <c r="BU12" s="28" t="str">
        <f t="shared" si="12"/>
        <v/>
      </c>
      <c r="BV12" s="28" t="str">
        <f t="shared" si="12"/>
        <v/>
      </c>
      <c r="BW12" s="28" t="str">
        <f t="shared" si="12"/>
        <v/>
      </c>
      <c r="BX12" s="28" t="str">
        <f t="shared" si="12"/>
        <v/>
      </c>
      <c r="BY12" s="28" t="str">
        <f t="shared" si="12"/>
        <v/>
      </c>
      <c r="BZ12" s="28" t="str">
        <f t="shared" si="12"/>
        <v/>
      </c>
      <c r="CA12" s="28" t="str">
        <f t="shared" si="12"/>
        <v/>
      </c>
      <c r="CB12" s="28" t="str">
        <f t="shared" si="12"/>
        <v/>
      </c>
      <c r="CC12" s="28" t="str">
        <f t="shared" si="12"/>
        <v/>
      </c>
      <c r="CE12" s="42" t="str">
        <f t="shared" si="14"/>
        <v xml:space="preserve">George Dandin | Angélique | M. de Sotenville | Mme de Sotenville | Clitandre | Claudine | </v>
      </c>
    </row>
    <row r="13" spans="1:83" s="2" customFormat="1" x14ac:dyDescent="0.3">
      <c r="A13" s="60" t="s">
        <v>437</v>
      </c>
      <c r="B13" s="61" t="s">
        <v>447</v>
      </c>
      <c r="C13" s="54">
        <f t="shared" si="10"/>
        <v>1</v>
      </c>
      <c r="D13" s="40">
        <f t="shared" si="11"/>
        <v>1</v>
      </c>
      <c r="E13" s="60" t="s">
        <v>11</v>
      </c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Z13" s="28" t="str">
        <f t="shared" si="13"/>
        <v>x</v>
      </c>
      <c r="BA13" s="28" t="str">
        <f t="shared" si="12"/>
        <v/>
      </c>
      <c r="BB13" s="28" t="str">
        <f t="shared" si="12"/>
        <v/>
      </c>
      <c r="BC13" s="28" t="str">
        <f t="shared" si="12"/>
        <v/>
      </c>
      <c r="BD13" s="28" t="str">
        <f t="shared" si="12"/>
        <v/>
      </c>
      <c r="BE13" s="28" t="str">
        <f t="shared" si="12"/>
        <v/>
      </c>
      <c r="BF13" s="28" t="str">
        <f t="shared" si="12"/>
        <v/>
      </c>
      <c r="BG13" s="28" t="str">
        <f t="shared" si="12"/>
        <v/>
      </c>
      <c r="BH13" s="28" t="str">
        <f t="shared" si="12"/>
        <v/>
      </c>
      <c r="BI13" s="28" t="str">
        <f t="shared" si="12"/>
        <v/>
      </c>
      <c r="BJ13" s="28" t="str">
        <f t="shared" si="12"/>
        <v/>
      </c>
      <c r="BK13" s="28" t="str">
        <f t="shared" si="12"/>
        <v/>
      </c>
      <c r="BL13" s="28" t="str">
        <f t="shared" si="12"/>
        <v/>
      </c>
      <c r="BM13" s="28" t="str">
        <f t="shared" si="12"/>
        <v/>
      </c>
      <c r="BN13" s="28" t="str">
        <f t="shared" si="12"/>
        <v/>
      </c>
      <c r="BO13" s="28" t="str">
        <f t="shared" si="12"/>
        <v/>
      </c>
      <c r="BP13" s="28" t="str">
        <f t="shared" si="12"/>
        <v/>
      </c>
      <c r="BQ13" s="28" t="str">
        <f t="shared" si="12"/>
        <v/>
      </c>
      <c r="BR13" s="28" t="str">
        <f t="shared" si="12"/>
        <v/>
      </c>
      <c r="BS13" s="28" t="str">
        <f t="shared" si="12"/>
        <v/>
      </c>
      <c r="BT13" s="28" t="str">
        <f t="shared" si="12"/>
        <v/>
      </c>
      <c r="BU13" s="28" t="str">
        <f t="shared" si="12"/>
        <v/>
      </c>
      <c r="BV13" s="28" t="str">
        <f t="shared" si="12"/>
        <v/>
      </c>
      <c r="BW13" s="28" t="str">
        <f t="shared" si="12"/>
        <v/>
      </c>
      <c r="BX13" s="28" t="str">
        <f t="shared" si="12"/>
        <v/>
      </c>
      <c r="BY13" s="28" t="str">
        <f t="shared" si="12"/>
        <v/>
      </c>
      <c r="BZ13" s="28" t="str">
        <f t="shared" si="12"/>
        <v/>
      </c>
      <c r="CA13" s="28" t="str">
        <f t="shared" si="12"/>
        <v/>
      </c>
      <c r="CB13" s="28" t="str">
        <f t="shared" si="12"/>
        <v/>
      </c>
      <c r="CC13" s="28" t="str">
        <f t="shared" si="12"/>
        <v/>
      </c>
      <c r="CE13" s="42" t="str">
        <f t="shared" si="14"/>
        <v xml:space="preserve">George Dandin | </v>
      </c>
    </row>
    <row r="14" spans="1:83" s="2" customFormat="1" x14ac:dyDescent="0.3">
      <c r="A14" s="67" t="s">
        <v>439</v>
      </c>
      <c r="B14" s="61"/>
      <c r="C14" s="54">
        <f t="shared" si="10"/>
        <v>0</v>
      </c>
      <c r="D14" s="40">
        <f t="shared" si="11"/>
        <v>0</v>
      </c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Z14" s="28" t="str">
        <f t="shared" si="13"/>
        <v/>
      </c>
      <c r="BA14" s="28" t="str">
        <f t="shared" si="12"/>
        <v/>
      </c>
      <c r="BB14" s="28" t="str">
        <f t="shared" si="12"/>
        <v/>
      </c>
      <c r="BC14" s="28" t="str">
        <f t="shared" si="12"/>
        <v/>
      </c>
      <c r="BD14" s="28" t="str">
        <f t="shared" si="12"/>
        <v/>
      </c>
      <c r="BE14" s="28" t="str">
        <f t="shared" si="12"/>
        <v/>
      </c>
      <c r="BF14" s="28" t="str">
        <f t="shared" si="12"/>
        <v/>
      </c>
      <c r="BG14" s="28" t="str">
        <f t="shared" si="12"/>
        <v/>
      </c>
      <c r="BH14" s="28" t="str">
        <f t="shared" si="12"/>
        <v/>
      </c>
      <c r="BI14" s="28" t="str">
        <f t="shared" si="12"/>
        <v/>
      </c>
      <c r="BJ14" s="28" t="str">
        <f t="shared" si="12"/>
        <v/>
      </c>
      <c r="BK14" s="28" t="str">
        <f t="shared" si="12"/>
        <v/>
      </c>
      <c r="BL14" s="28" t="str">
        <f t="shared" si="12"/>
        <v/>
      </c>
      <c r="BM14" s="28" t="str">
        <f t="shared" si="12"/>
        <v/>
      </c>
      <c r="BN14" s="28" t="str">
        <f t="shared" si="12"/>
        <v/>
      </c>
      <c r="BO14" s="28" t="str">
        <f t="shared" si="12"/>
        <v/>
      </c>
      <c r="BP14" s="28" t="str">
        <f t="shared" si="12"/>
        <v/>
      </c>
      <c r="BQ14" s="28" t="str">
        <f t="shared" si="12"/>
        <v/>
      </c>
      <c r="BR14" s="28" t="str">
        <f t="shared" si="12"/>
        <v/>
      </c>
      <c r="BS14" s="28" t="str">
        <f t="shared" si="12"/>
        <v/>
      </c>
      <c r="BT14" s="28" t="str">
        <f t="shared" si="12"/>
        <v/>
      </c>
      <c r="BU14" s="28" t="str">
        <f t="shared" si="12"/>
        <v/>
      </c>
      <c r="BV14" s="28" t="str">
        <f t="shared" si="12"/>
        <v/>
      </c>
      <c r="BW14" s="28" t="str">
        <f t="shared" si="12"/>
        <v/>
      </c>
      <c r="BX14" s="28" t="str">
        <f t="shared" ref="BX14:CC14" si="15">IF(_xlfn.BITAND(BX$3,$C14)=0,"",IF(LOOKUP(_xlfn.BITAND(BX$3,$C14),$E$3:$AX$3)=_xlfn.BITAND(BX$3,$C14),"x","KO"))</f>
        <v/>
      </c>
      <c r="BY14" s="28" t="str">
        <f t="shared" si="15"/>
        <v/>
      </c>
      <c r="BZ14" s="28" t="str">
        <f t="shared" si="15"/>
        <v/>
      </c>
      <c r="CA14" s="28" t="str">
        <f t="shared" si="15"/>
        <v/>
      </c>
      <c r="CB14" s="28" t="str">
        <f t="shared" si="15"/>
        <v/>
      </c>
      <c r="CC14" s="28" t="str">
        <f t="shared" si="15"/>
        <v/>
      </c>
      <c r="CE14" s="42" t="str">
        <f t="shared" si="14"/>
        <v/>
      </c>
    </row>
    <row r="15" spans="1:83" s="2" customFormat="1" x14ac:dyDescent="0.3">
      <c r="A15" s="60" t="s">
        <v>431</v>
      </c>
      <c r="B15" s="61"/>
      <c r="C15" s="54">
        <f t="shared" si="10"/>
        <v>96</v>
      </c>
      <c r="D15" s="40">
        <f t="shared" si="11"/>
        <v>2</v>
      </c>
      <c r="E15" s="60"/>
      <c r="F15" s="60"/>
      <c r="G15" s="60"/>
      <c r="H15" s="60"/>
      <c r="I15" s="60"/>
      <c r="J15" s="60" t="s">
        <v>11</v>
      </c>
      <c r="K15" s="60" t="s">
        <v>11</v>
      </c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Z15" s="28" t="str">
        <f t="shared" si="13"/>
        <v/>
      </c>
      <c r="BA15" s="28" t="str">
        <f t="shared" si="13"/>
        <v/>
      </c>
      <c r="BB15" s="28" t="str">
        <f t="shared" si="13"/>
        <v/>
      </c>
      <c r="BC15" s="28" t="str">
        <f t="shared" si="13"/>
        <v/>
      </c>
      <c r="BD15" s="28" t="str">
        <f t="shared" si="13"/>
        <v/>
      </c>
      <c r="BE15" s="28" t="str">
        <f t="shared" si="13"/>
        <v>x</v>
      </c>
      <c r="BF15" s="28" t="str">
        <f t="shared" si="13"/>
        <v>x</v>
      </c>
      <c r="BG15" s="28" t="str">
        <f t="shared" si="13"/>
        <v/>
      </c>
      <c r="BH15" s="28" t="str">
        <f t="shared" si="13"/>
        <v/>
      </c>
      <c r="BI15" s="28" t="str">
        <f t="shared" si="13"/>
        <v/>
      </c>
      <c r="BJ15" s="28" t="str">
        <f t="shared" si="13"/>
        <v/>
      </c>
      <c r="BK15" s="28" t="str">
        <f t="shared" si="13"/>
        <v/>
      </c>
      <c r="BL15" s="28" t="str">
        <f t="shared" si="13"/>
        <v/>
      </c>
      <c r="BM15" s="28" t="str">
        <f t="shared" si="13"/>
        <v/>
      </c>
      <c r="BN15" s="28" t="str">
        <f t="shared" si="13"/>
        <v/>
      </c>
      <c r="BO15" s="28" t="str">
        <f t="shared" si="13"/>
        <v/>
      </c>
      <c r="BP15" s="28" t="str">
        <f t="shared" ref="BP15:CC36" si="16">IF(_xlfn.BITAND(BP$3,$C15)=0,"",IF(LOOKUP(_xlfn.BITAND(BP$3,$C15),$E$3:$AX$3)=_xlfn.BITAND(BP$3,$C15),"x","KO"))</f>
        <v/>
      </c>
      <c r="BQ15" s="28" t="str">
        <f t="shared" si="16"/>
        <v/>
      </c>
      <c r="BR15" s="28" t="str">
        <f t="shared" si="16"/>
        <v/>
      </c>
      <c r="BS15" s="28" t="str">
        <f t="shared" si="16"/>
        <v/>
      </c>
      <c r="BT15" s="28" t="str">
        <f t="shared" si="16"/>
        <v/>
      </c>
      <c r="BU15" s="28" t="str">
        <f t="shared" si="16"/>
        <v/>
      </c>
      <c r="BV15" s="28" t="str">
        <f t="shared" si="16"/>
        <v/>
      </c>
      <c r="BW15" s="28" t="str">
        <f t="shared" si="16"/>
        <v/>
      </c>
      <c r="BX15" s="28" t="str">
        <f t="shared" si="16"/>
        <v/>
      </c>
      <c r="BY15" s="28" t="str">
        <f t="shared" si="16"/>
        <v/>
      </c>
      <c r="BZ15" s="28" t="str">
        <f t="shared" si="16"/>
        <v/>
      </c>
      <c r="CA15" s="28" t="str">
        <f t="shared" si="16"/>
        <v/>
      </c>
      <c r="CB15" s="28" t="str">
        <f t="shared" si="16"/>
        <v/>
      </c>
      <c r="CC15" s="28" t="str">
        <f t="shared" si="16"/>
        <v/>
      </c>
      <c r="CE15" s="42" t="str">
        <f t="shared" si="14"/>
        <v xml:space="preserve">Claudine | Lubin | </v>
      </c>
    </row>
    <row r="16" spans="1:83" s="2" customFormat="1" x14ac:dyDescent="0.3">
      <c r="A16" s="60" t="s">
        <v>432</v>
      </c>
      <c r="B16" s="61"/>
      <c r="C16" s="54">
        <f t="shared" si="10"/>
        <v>19</v>
      </c>
      <c r="D16" s="40">
        <f t="shared" si="11"/>
        <v>3</v>
      </c>
      <c r="E16" s="60" t="s">
        <v>11</v>
      </c>
      <c r="F16" s="60" t="s">
        <v>11</v>
      </c>
      <c r="G16" s="60"/>
      <c r="H16" s="60"/>
      <c r="I16" s="60" t="s">
        <v>11</v>
      </c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Z16" s="28" t="str">
        <f t="shared" si="13"/>
        <v>x</v>
      </c>
      <c r="BA16" s="28" t="str">
        <f t="shared" si="13"/>
        <v>x</v>
      </c>
      <c r="BB16" s="28" t="str">
        <f t="shared" si="13"/>
        <v/>
      </c>
      <c r="BC16" s="28" t="str">
        <f t="shared" si="13"/>
        <v/>
      </c>
      <c r="BD16" s="28" t="str">
        <f t="shared" si="13"/>
        <v>x</v>
      </c>
      <c r="BE16" s="28" t="str">
        <f t="shared" si="13"/>
        <v/>
      </c>
      <c r="BF16" s="28" t="str">
        <f t="shared" si="13"/>
        <v/>
      </c>
      <c r="BG16" s="28" t="str">
        <f t="shared" si="13"/>
        <v/>
      </c>
      <c r="BH16" s="28" t="str">
        <f t="shared" si="13"/>
        <v/>
      </c>
      <c r="BI16" s="28" t="str">
        <f t="shared" si="13"/>
        <v/>
      </c>
      <c r="BJ16" s="28" t="str">
        <f t="shared" si="13"/>
        <v/>
      </c>
      <c r="BK16" s="28" t="str">
        <f t="shared" si="13"/>
        <v/>
      </c>
      <c r="BL16" s="28" t="str">
        <f t="shared" si="13"/>
        <v/>
      </c>
      <c r="BM16" s="28" t="str">
        <f t="shared" si="13"/>
        <v/>
      </c>
      <c r="BN16" s="28" t="str">
        <f t="shared" si="13"/>
        <v/>
      </c>
      <c r="BO16" s="28" t="str">
        <f t="shared" si="13"/>
        <v/>
      </c>
      <c r="BP16" s="28" t="str">
        <f t="shared" si="16"/>
        <v/>
      </c>
      <c r="BQ16" s="28" t="str">
        <f t="shared" si="16"/>
        <v/>
      </c>
      <c r="BR16" s="28" t="str">
        <f t="shared" si="16"/>
        <v/>
      </c>
      <c r="BS16" s="28" t="str">
        <f t="shared" si="16"/>
        <v/>
      </c>
      <c r="BT16" s="28" t="str">
        <f t="shared" si="16"/>
        <v/>
      </c>
      <c r="BU16" s="28" t="str">
        <f t="shared" si="16"/>
        <v/>
      </c>
      <c r="BV16" s="28" t="str">
        <f t="shared" si="16"/>
        <v/>
      </c>
      <c r="BW16" s="28" t="str">
        <f t="shared" si="16"/>
        <v/>
      </c>
      <c r="BX16" s="28" t="str">
        <f t="shared" si="16"/>
        <v/>
      </c>
      <c r="BY16" s="28" t="str">
        <f t="shared" si="16"/>
        <v/>
      </c>
      <c r="BZ16" s="28" t="str">
        <f t="shared" si="16"/>
        <v/>
      </c>
      <c r="CA16" s="28" t="str">
        <f t="shared" si="16"/>
        <v/>
      </c>
      <c r="CB16" s="28" t="str">
        <f t="shared" si="16"/>
        <v/>
      </c>
      <c r="CC16" s="28" t="str">
        <f t="shared" si="16"/>
        <v/>
      </c>
      <c r="CE16" s="42" t="str">
        <f t="shared" si="14"/>
        <v xml:space="preserve">George Dandin | Angélique | Clitandre | </v>
      </c>
    </row>
    <row r="17" spans="1:83" s="2" customFormat="1" x14ac:dyDescent="0.3">
      <c r="A17" s="60" t="s">
        <v>433</v>
      </c>
      <c r="B17" s="61"/>
      <c r="C17" s="54">
        <f t="shared" si="10"/>
        <v>34</v>
      </c>
      <c r="D17" s="40">
        <f t="shared" si="11"/>
        <v>2</v>
      </c>
      <c r="E17" s="60"/>
      <c r="F17" s="60" t="s">
        <v>11</v>
      </c>
      <c r="G17" s="60"/>
      <c r="H17" s="60"/>
      <c r="I17" s="60"/>
      <c r="J17" s="60" t="s">
        <v>11</v>
      </c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Z17" s="28" t="str">
        <f t="shared" si="13"/>
        <v/>
      </c>
      <c r="BA17" s="28" t="str">
        <f t="shared" si="13"/>
        <v>x</v>
      </c>
      <c r="BB17" s="28" t="str">
        <f t="shared" si="13"/>
        <v/>
      </c>
      <c r="BC17" s="28" t="str">
        <f t="shared" si="13"/>
        <v/>
      </c>
      <c r="BD17" s="28" t="str">
        <f t="shared" si="13"/>
        <v/>
      </c>
      <c r="BE17" s="28" t="str">
        <f t="shared" si="13"/>
        <v>x</v>
      </c>
      <c r="BF17" s="28" t="str">
        <f t="shared" si="13"/>
        <v/>
      </c>
      <c r="BG17" s="28" t="str">
        <f t="shared" si="13"/>
        <v/>
      </c>
      <c r="BH17" s="28" t="str">
        <f t="shared" si="13"/>
        <v/>
      </c>
      <c r="BI17" s="28" t="str">
        <f t="shared" si="13"/>
        <v/>
      </c>
      <c r="BJ17" s="28" t="str">
        <f t="shared" si="13"/>
        <v/>
      </c>
      <c r="BK17" s="28" t="str">
        <f t="shared" si="13"/>
        <v/>
      </c>
      <c r="BL17" s="28" t="str">
        <f t="shared" si="13"/>
        <v/>
      </c>
      <c r="BM17" s="28" t="str">
        <f t="shared" si="13"/>
        <v/>
      </c>
      <c r="BN17" s="28" t="str">
        <f t="shared" si="13"/>
        <v/>
      </c>
      <c r="BO17" s="28" t="str">
        <f t="shared" si="13"/>
        <v/>
      </c>
      <c r="BP17" s="28" t="str">
        <f t="shared" si="16"/>
        <v/>
      </c>
      <c r="BQ17" s="28" t="str">
        <f t="shared" si="16"/>
        <v/>
      </c>
      <c r="BR17" s="28" t="str">
        <f t="shared" si="16"/>
        <v/>
      </c>
      <c r="BS17" s="28" t="str">
        <f t="shared" si="16"/>
        <v/>
      </c>
      <c r="BT17" s="28" t="str">
        <f t="shared" si="16"/>
        <v/>
      </c>
      <c r="BU17" s="28" t="str">
        <f t="shared" si="16"/>
        <v/>
      </c>
      <c r="BV17" s="28" t="str">
        <f t="shared" si="16"/>
        <v/>
      </c>
      <c r="BW17" s="28" t="str">
        <f t="shared" si="16"/>
        <v/>
      </c>
      <c r="BX17" s="28" t="str">
        <f t="shared" si="16"/>
        <v/>
      </c>
      <c r="BY17" s="28" t="str">
        <f t="shared" si="16"/>
        <v/>
      </c>
      <c r="BZ17" s="28" t="str">
        <f t="shared" si="16"/>
        <v/>
      </c>
      <c r="CA17" s="28" t="str">
        <f t="shared" si="16"/>
        <v/>
      </c>
      <c r="CB17" s="28" t="str">
        <f t="shared" si="16"/>
        <v/>
      </c>
      <c r="CC17" s="28" t="str">
        <f t="shared" si="16"/>
        <v/>
      </c>
      <c r="CE17" s="42" t="str">
        <f t="shared" si="14"/>
        <v xml:space="preserve">Angélique | Claudine | </v>
      </c>
    </row>
    <row r="18" spans="1:83" s="2" customFormat="1" x14ac:dyDescent="0.3">
      <c r="A18" s="60" t="s">
        <v>434</v>
      </c>
      <c r="B18" s="61"/>
      <c r="C18" s="54">
        <f t="shared" si="10"/>
        <v>112</v>
      </c>
      <c r="D18" s="40">
        <f t="shared" si="11"/>
        <v>3</v>
      </c>
      <c r="E18" s="60"/>
      <c r="F18" s="60"/>
      <c r="G18" s="60"/>
      <c r="H18" s="60"/>
      <c r="I18" s="60" t="s">
        <v>11</v>
      </c>
      <c r="J18" s="60" t="s">
        <v>11</v>
      </c>
      <c r="K18" s="60" t="s">
        <v>11</v>
      </c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Z18" s="28" t="str">
        <f t="shared" si="13"/>
        <v/>
      </c>
      <c r="BA18" s="28" t="str">
        <f t="shared" si="13"/>
        <v/>
      </c>
      <c r="BB18" s="28" t="str">
        <f t="shared" si="13"/>
        <v/>
      </c>
      <c r="BC18" s="28" t="str">
        <f t="shared" si="13"/>
        <v/>
      </c>
      <c r="BD18" s="28" t="str">
        <f t="shared" si="13"/>
        <v>x</v>
      </c>
      <c r="BE18" s="28" t="str">
        <f t="shared" si="13"/>
        <v>x</v>
      </c>
      <c r="BF18" s="28" t="str">
        <f t="shared" si="13"/>
        <v>x</v>
      </c>
      <c r="BG18" s="28" t="str">
        <f t="shared" si="13"/>
        <v/>
      </c>
      <c r="BH18" s="28" t="str">
        <f t="shared" si="13"/>
        <v/>
      </c>
      <c r="BI18" s="28" t="str">
        <f t="shared" si="13"/>
        <v/>
      </c>
      <c r="BJ18" s="28" t="str">
        <f t="shared" si="13"/>
        <v/>
      </c>
      <c r="BK18" s="28" t="str">
        <f t="shared" si="13"/>
        <v/>
      </c>
      <c r="BL18" s="28" t="str">
        <f t="shared" si="13"/>
        <v/>
      </c>
      <c r="BM18" s="28" t="str">
        <f t="shared" si="13"/>
        <v/>
      </c>
      <c r="BN18" s="28" t="str">
        <f t="shared" si="13"/>
        <v/>
      </c>
      <c r="BO18" s="28" t="str">
        <f t="shared" si="13"/>
        <v/>
      </c>
      <c r="BP18" s="28" t="str">
        <f t="shared" si="16"/>
        <v/>
      </c>
      <c r="BQ18" s="28" t="str">
        <f t="shared" si="16"/>
        <v/>
      </c>
      <c r="BR18" s="28" t="str">
        <f t="shared" si="16"/>
        <v/>
      </c>
      <c r="BS18" s="28" t="str">
        <f t="shared" si="16"/>
        <v/>
      </c>
      <c r="BT18" s="28" t="str">
        <f t="shared" si="16"/>
        <v/>
      </c>
      <c r="BU18" s="28" t="str">
        <f t="shared" si="16"/>
        <v/>
      </c>
      <c r="BV18" s="28" t="str">
        <f t="shared" si="16"/>
        <v/>
      </c>
      <c r="BW18" s="28" t="str">
        <f t="shared" si="16"/>
        <v/>
      </c>
      <c r="BX18" s="28" t="str">
        <f t="shared" si="16"/>
        <v/>
      </c>
      <c r="BY18" s="28" t="str">
        <f t="shared" si="16"/>
        <v/>
      </c>
      <c r="BZ18" s="28" t="str">
        <f t="shared" si="16"/>
        <v/>
      </c>
      <c r="CA18" s="28" t="str">
        <f t="shared" si="16"/>
        <v/>
      </c>
      <c r="CB18" s="28" t="str">
        <f t="shared" si="16"/>
        <v/>
      </c>
      <c r="CC18" s="28" t="str">
        <f t="shared" si="16"/>
        <v/>
      </c>
      <c r="CE18" s="42" t="str">
        <f t="shared" si="14"/>
        <v xml:space="preserve">Clitandre | Claudine | Lubin | </v>
      </c>
    </row>
    <row r="19" spans="1:83" s="2" customFormat="1" x14ac:dyDescent="0.3">
      <c r="A19" s="60" t="s">
        <v>435</v>
      </c>
      <c r="B19" s="61"/>
      <c r="C19" s="54">
        <f t="shared" si="10"/>
        <v>65</v>
      </c>
      <c r="D19" s="40">
        <f t="shared" si="11"/>
        <v>2</v>
      </c>
      <c r="E19" s="60" t="s">
        <v>11</v>
      </c>
      <c r="F19" s="60"/>
      <c r="G19" s="60"/>
      <c r="H19" s="60"/>
      <c r="I19" s="60"/>
      <c r="J19" s="60"/>
      <c r="K19" s="60" t="s">
        <v>11</v>
      </c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Z19" s="28" t="str">
        <f t="shared" si="13"/>
        <v>x</v>
      </c>
      <c r="BA19" s="28" t="str">
        <f t="shared" si="13"/>
        <v/>
      </c>
      <c r="BB19" s="28" t="str">
        <f t="shared" si="13"/>
        <v/>
      </c>
      <c r="BC19" s="28" t="str">
        <f t="shared" si="13"/>
        <v/>
      </c>
      <c r="BD19" s="28" t="str">
        <f t="shared" si="13"/>
        <v/>
      </c>
      <c r="BE19" s="28" t="str">
        <f t="shared" si="13"/>
        <v/>
      </c>
      <c r="BF19" s="28" t="str">
        <f t="shared" si="13"/>
        <v>x</v>
      </c>
      <c r="BG19" s="28" t="str">
        <f t="shared" si="13"/>
        <v/>
      </c>
      <c r="BH19" s="28" t="str">
        <f t="shared" si="13"/>
        <v/>
      </c>
      <c r="BI19" s="28" t="str">
        <f t="shared" si="13"/>
        <v/>
      </c>
      <c r="BJ19" s="28" t="str">
        <f t="shared" si="13"/>
        <v/>
      </c>
      <c r="BK19" s="28" t="str">
        <f t="shared" si="13"/>
        <v/>
      </c>
      <c r="BL19" s="28" t="str">
        <f t="shared" si="13"/>
        <v/>
      </c>
      <c r="BM19" s="28" t="str">
        <f t="shared" si="13"/>
        <v/>
      </c>
      <c r="BN19" s="28" t="str">
        <f t="shared" si="13"/>
        <v/>
      </c>
      <c r="BO19" s="28" t="str">
        <f t="shared" si="13"/>
        <v/>
      </c>
      <c r="BP19" s="28" t="str">
        <f t="shared" si="16"/>
        <v/>
      </c>
      <c r="BQ19" s="28" t="str">
        <f t="shared" si="16"/>
        <v/>
      </c>
      <c r="BR19" s="28" t="str">
        <f t="shared" si="16"/>
        <v/>
      </c>
      <c r="BS19" s="28" t="str">
        <f t="shared" si="16"/>
        <v/>
      </c>
      <c r="BT19" s="28" t="str">
        <f t="shared" si="16"/>
        <v/>
      </c>
      <c r="BU19" s="28" t="str">
        <f t="shared" si="16"/>
        <v/>
      </c>
      <c r="BV19" s="28" t="str">
        <f t="shared" si="16"/>
        <v/>
      </c>
      <c r="BW19" s="28" t="str">
        <f t="shared" si="16"/>
        <v/>
      </c>
      <c r="BX19" s="28" t="str">
        <f t="shared" si="16"/>
        <v/>
      </c>
      <c r="BY19" s="28" t="str">
        <f t="shared" si="16"/>
        <v/>
      </c>
      <c r="BZ19" s="28" t="str">
        <f t="shared" si="16"/>
        <v/>
      </c>
      <c r="CA19" s="28" t="str">
        <f t="shared" si="16"/>
        <v/>
      </c>
      <c r="CB19" s="28" t="str">
        <f t="shared" si="16"/>
        <v/>
      </c>
      <c r="CC19" s="28" t="str">
        <f t="shared" si="16"/>
        <v/>
      </c>
      <c r="CE19" s="42" t="str">
        <f t="shared" si="14"/>
        <v xml:space="preserve">George Dandin | Lubin | </v>
      </c>
    </row>
    <row r="20" spans="1:83" s="2" customFormat="1" x14ac:dyDescent="0.3">
      <c r="A20" s="60" t="s">
        <v>436</v>
      </c>
      <c r="B20" s="61"/>
      <c r="C20" s="54">
        <f t="shared" si="10"/>
        <v>1</v>
      </c>
      <c r="D20" s="40">
        <f t="shared" si="11"/>
        <v>1</v>
      </c>
      <c r="E20" s="60" t="s">
        <v>11</v>
      </c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Z20" s="28" t="str">
        <f t="shared" si="13"/>
        <v>x</v>
      </c>
      <c r="BA20" s="28" t="str">
        <f t="shared" si="13"/>
        <v/>
      </c>
      <c r="BB20" s="28" t="str">
        <f t="shared" si="13"/>
        <v/>
      </c>
      <c r="BC20" s="28" t="str">
        <f t="shared" si="13"/>
        <v/>
      </c>
      <c r="BD20" s="28" t="str">
        <f t="shared" si="13"/>
        <v/>
      </c>
      <c r="BE20" s="28" t="str">
        <f t="shared" si="13"/>
        <v/>
      </c>
      <c r="BF20" s="28" t="str">
        <f t="shared" si="13"/>
        <v/>
      </c>
      <c r="BG20" s="28" t="str">
        <f t="shared" si="13"/>
        <v/>
      </c>
      <c r="BH20" s="28" t="str">
        <f t="shared" si="13"/>
        <v/>
      </c>
      <c r="BI20" s="28" t="str">
        <f t="shared" si="13"/>
        <v/>
      </c>
      <c r="BJ20" s="28" t="str">
        <f t="shared" si="13"/>
        <v/>
      </c>
      <c r="BK20" s="28" t="str">
        <f t="shared" si="13"/>
        <v/>
      </c>
      <c r="BL20" s="28" t="str">
        <f t="shared" si="13"/>
        <v/>
      </c>
      <c r="BM20" s="28" t="str">
        <f t="shared" si="13"/>
        <v/>
      </c>
      <c r="BN20" s="28" t="str">
        <f t="shared" si="13"/>
        <v/>
      </c>
      <c r="BO20" s="28" t="str">
        <f t="shared" si="13"/>
        <v/>
      </c>
      <c r="BP20" s="28" t="str">
        <f t="shared" si="16"/>
        <v/>
      </c>
      <c r="BQ20" s="28" t="str">
        <f t="shared" si="16"/>
        <v/>
      </c>
      <c r="BR20" s="28" t="str">
        <f t="shared" si="16"/>
        <v/>
      </c>
      <c r="BS20" s="28" t="str">
        <f t="shared" si="16"/>
        <v/>
      </c>
      <c r="BT20" s="28" t="str">
        <f t="shared" si="16"/>
        <v/>
      </c>
      <c r="BU20" s="28" t="str">
        <f t="shared" si="16"/>
        <v/>
      </c>
      <c r="BV20" s="28" t="str">
        <f t="shared" si="16"/>
        <v/>
      </c>
      <c r="BW20" s="28" t="str">
        <f t="shared" si="16"/>
        <v/>
      </c>
      <c r="BX20" s="28" t="str">
        <f t="shared" si="16"/>
        <v/>
      </c>
      <c r="BY20" s="28" t="str">
        <f t="shared" si="16"/>
        <v/>
      </c>
      <c r="BZ20" s="28" t="str">
        <f t="shared" si="16"/>
        <v/>
      </c>
      <c r="CA20" s="28" t="str">
        <f t="shared" si="16"/>
        <v/>
      </c>
      <c r="CB20" s="28" t="str">
        <f t="shared" si="16"/>
        <v/>
      </c>
      <c r="CC20" s="28" t="str">
        <f t="shared" si="16"/>
        <v/>
      </c>
      <c r="CE20" s="42" t="str">
        <f t="shared" si="14"/>
        <v xml:space="preserve">George Dandin | </v>
      </c>
    </row>
    <row r="21" spans="1:83" s="2" customFormat="1" x14ac:dyDescent="0.3">
      <c r="A21" s="60" t="s">
        <v>437</v>
      </c>
      <c r="B21" s="61"/>
      <c r="C21" s="54">
        <f t="shared" si="10"/>
        <v>13</v>
      </c>
      <c r="D21" s="40">
        <f t="shared" si="11"/>
        <v>3</v>
      </c>
      <c r="E21" s="60" t="s">
        <v>11</v>
      </c>
      <c r="F21" s="60"/>
      <c r="G21" s="60" t="s">
        <v>11</v>
      </c>
      <c r="H21" s="60" t="s">
        <v>11</v>
      </c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Z21" s="28" t="str">
        <f t="shared" si="13"/>
        <v>x</v>
      </c>
      <c r="BA21" s="28" t="str">
        <f t="shared" si="13"/>
        <v/>
      </c>
      <c r="BB21" s="28" t="str">
        <f t="shared" si="13"/>
        <v>x</v>
      </c>
      <c r="BC21" s="28" t="str">
        <f t="shared" si="13"/>
        <v>x</v>
      </c>
      <c r="BD21" s="28" t="str">
        <f t="shared" si="13"/>
        <v/>
      </c>
      <c r="BE21" s="28" t="str">
        <f t="shared" si="13"/>
        <v/>
      </c>
      <c r="BF21" s="28" t="str">
        <f t="shared" si="13"/>
        <v/>
      </c>
      <c r="BG21" s="28" t="str">
        <f t="shared" si="13"/>
        <v/>
      </c>
      <c r="BH21" s="28" t="str">
        <f t="shared" si="13"/>
        <v/>
      </c>
      <c r="BI21" s="28" t="str">
        <f t="shared" si="13"/>
        <v/>
      </c>
      <c r="BJ21" s="28" t="str">
        <f t="shared" si="13"/>
        <v/>
      </c>
      <c r="BK21" s="28" t="str">
        <f t="shared" si="13"/>
        <v/>
      </c>
      <c r="BL21" s="28" t="str">
        <f t="shared" si="13"/>
        <v/>
      </c>
      <c r="BM21" s="28" t="str">
        <f t="shared" si="13"/>
        <v/>
      </c>
      <c r="BN21" s="28" t="str">
        <f t="shared" si="13"/>
        <v/>
      </c>
      <c r="BO21" s="28" t="str">
        <f t="shared" si="13"/>
        <v/>
      </c>
      <c r="BP21" s="28" t="str">
        <f t="shared" si="16"/>
        <v/>
      </c>
      <c r="BQ21" s="28" t="str">
        <f t="shared" si="16"/>
        <v/>
      </c>
      <c r="BR21" s="28" t="str">
        <f t="shared" si="16"/>
        <v/>
      </c>
      <c r="BS21" s="28" t="str">
        <f t="shared" si="16"/>
        <v/>
      </c>
      <c r="BT21" s="28" t="str">
        <f t="shared" si="16"/>
        <v/>
      </c>
      <c r="BU21" s="28" t="str">
        <f t="shared" si="16"/>
        <v/>
      </c>
      <c r="BV21" s="28" t="str">
        <f t="shared" si="16"/>
        <v/>
      </c>
      <c r="BW21" s="28" t="str">
        <f t="shared" si="16"/>
        <v/>
      </c>
      <c r="BX21" s="28" t="str">
        <f t="shared" si="16"/>
        <v/>
      </c>
      <c r="BY21" s="28" t="str">
        <f t="shared" si="16"/>
        <v/>
      </c>
      <c r="BZ21" s="28" t="str">
        <f t="shared" si="16"/>
        <v/>
      </c>
      <c r="CA21" s="28" t="str">
        <f t="shared" si="16"/>
        <v/>
      </c>
      <c r="CB21" s="28" t="str">
        <f t="shared" si="16"/>
        <v/>
      </c>
      <c r="CC21" s="28" t="str">
        <f t="shared" si="16"/>
        <v/>
      </c>
      <c r="CE21" s="42" t="str">
        <f t="shared" si="14"/>
        <v xml:space="preserve">George Dandin | M. de Sotenville | Mme de Sotenville | </v>
      </c>
    </row>
    <row r="22" spans="1:83" s="2" customFormat="1" x14ac:dyDescent="0.3">
      <c r="A22" s="60" t="s">
        <v>438</v>
      </c>
      <c r="B22" s="61"/>
      <c r="C22" s="54">
        <f t="shared" si="10"/>
        <v>63</v>
      </c>
      <c r="D22" s="40">
        <f t="shared" si="11"/>
        <v>6</v>
      </c>
      <c r="E22" s="60" t="s">
        <v>11</v>
      </c>
      <c r="F22" s="60" t="s">
        <v>11</v>
      </c>
      <c r="G22" s="60" t="s">
        <v>11</v>
      </c>
      <c r="H22" s="60" t="s">
        <v>11</v>
      </c>
      <c r="I22" s="60" t="s">
        <v>11</v>
      </c>
      <c r="J22" s="60" t="s">
        <v>11</v>
      </c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Z22" s="28" t="str">
        <f t="shared" si="13"/>
        <v>x</v>
      </c>
      <c r="BA22" s="28" t="str">
        <f t="shared" si="13"/>
        <v>x</v>
      </c>
      <c r="BB22" s="28" t="str">
        <f t="shared" si="13"/>
        <v>x</v>
      </c>
      <c r="BC22" s="28" t="str">
        <f t="shared" si="13"/>
        <v>x</v>
      </c>
      <c r="BD22" s="28" t="str">
        <f t="shared" si="13"/>
        <v>x</v>
      </c>
      <c r="BE22" s="28" t="str">
        <f t="shared" si="13"/>
        <v>x</v>
      </c>
      <c r="BF22" s="28" t="str">
        <f t="shared" si="13"/>
        <v/>
      </c>
      <c r="BG22" s="28" t="str">
        <f t="shared" si="13"/>
        <v/>
      </c>
      <c r="BH22" s="28" t="str">
        <f t="shared" si="13"/>
        <v/>
      </c>
      <c r="BI22" s="28" t="str">
        <f t="shared" si="13"/>
        <v/>
      </c>
      <c r="BJ22" s="28" t="str">
        <f t="shared" si="13"/>
        <v/>
      </c>
      <c r="BK22" s="28" t="str">
        <f t="shared" si="13"/>
        <v/>
      </c>
      <c r="BL22" s="28" t="str">
        <f t="shared" si="13"/>
        <v/>
      </c>
      <c r="BM22" s="28" t="str">
        <f t="shared" si="13"/>
        <v/>
      </c>
      <c r="BN22" s="28" t="str">
        <f t="shared" si="13"/>
        <v/>
      </c>
      <c r="BO22" s="28" t="str">
        <f t="shared" si="13"/>
        <v/>
      </c>
      <c r="BP22" s="28" t="str">
        <f t="shared" si="16"/>
        <v/>
      </c>
      <c r="BQ22" s="28" t="str">
        <f t="shared" si="16"/>
        <v/>
      </c>
      <c r="BR22" s="28" t="str">
        <f t="shared" si="16"/>
        <v/>
      </c>
      <c r="BS22" s="28" t="str">
        <f t="shared" si="16"/>
        <v/>
      </c>
      <c r="BT22" s="28" t="str">
        <f t="shared" si="16"/>
        <v/>
      </c>
      <c r="BU22" s="28" t="str">
        <f t="shared" si="16"/>
        <v/>
      </c>
      <c r="BV22" s="28" t="str">
        <f t="shared" si="16"/>
        <v/>
      </c>
      <c r="BW22" s="28" t="str">
        <f t="shared" si="16"/>
        <v/>
      </c>
      <c r="BX22" s="28" t="str">
        <f t="shared" si="16"/>
        <v/>
      </c>
      <c r="BY22" s="28" t="str">
        <f t="shared" si="16"/>
        <v/>
      </c>
      <c r="BZ22" s="28" t="str">
        <f t="shared" si="16"/>
        <v/>
      </c>
      <c r="CA22" s="28" t="str">
        <f t="shared" si="16"/>
        <v/>
      </c>
      <c r="CB22" s="28" t="str">
        <f t="shared" si="16"/>
        <v/>
      </c>
      <c r="CC22" s="28" t="str">
        <f t="shared" si="16"/>
        <v/>
      </c>
      <c r="CE22" s="42" t="str">
        <f t="shared" si="14"/>
        <v xml:space="preserve">George Dandin | Angélique | M. de Sotenville | Mme de Sotenville | Clitandre | Claudine | </v>
      </c>
    </row>
    <row r="23" spans="1:83" s="2" customFormat="1" x14ac:dyDescent="0.3">
      <c r="A23" s="67" t="s">
        <v>440</v>
      </c>
      <c r="B23" s="61"/>
      <c r="C23" s="54">
        <f t="shared" si="10"/>
        <v>0</v>
      </c>
      <c r="D23" s="40">
        <f t="shared" si="11"/>
        <v>0</v>
      </c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Z23" s="28" t="str">
        <f t="shared" si="13"/>
        <v/>
      </c>
      <c r="BA23" s="28" t="str">
        <f t="shared" si="13"/>
        <v/>
      </c>
      <c r="BB23" s="28" t="str">
        <f t="shared" si="13"/>
        <v/>
      </c>
      <c r="BC23" s="28" t="str">
        <f t="shared" si="13"/>
        <v/>
      </c>
      <c r="BD23" s="28" t="str">
        <f t="shared" si="13"/>
        <v/>
      </c>
      <c r="BE23" s="28" t="str">
        <f t="shared" si="13"/>
        <v/>
      </c>
      <c r="BF23" s="28" t="str">
        <f t="shared" si="13"/>
        <v/>
      </c>
      <c r="BG23" s="28" t="str">
        <f t="shared" si="13"/>
        <v/>
      </c>
      <c r="BH23" s="28" t="str">
        <f t="shared" si="13"/>
        <v/>
      </c>
      <c r="BI23" s="28" t="str">
        <f t="shared" si="13"/>
        <v/>
      </c>
      <c r="BJ23" s="28" t="str">
        <f t="shared" si="13"/>
        <v/>
      </c>
      <c r="BK23" s="28" t="str">
        <f t="shared" si="13"/>
        <v/>
      </c>
      <c r="BL23" s="28" t="str">
        <f t="shared" si="13"/>
        <v/>
      </c>
      <c r="BM23" s="28" t="str">
        <f t="shared" si="13"/>
        <v/>
      </c>
      <c r="BN23" s="28" t="str">
        <f t="shared" si="13"/>
        <v/>
      </c>
      <c r="BO23" s="28" t="str">
        <f t="shared" si="13"/>
        <v/>
      </c>
      <c r="BP23" s="28" t="str">
        <f t="shared" si="16"/>
        <v/>
      </c>
      <c r="BQ23" s="28" t="str">
        <f t="shared" si="16"/>
        <v/>
      </c>
      <c r="BR23" s="28" t="str">
        <f t="shared" si="16"/>
        <v/>
      </c>
      <c r="BS23" s="28" t="str">
        <f t="shared" si="16"/>
        <v/>
      </c>
      <c r="BT23" s="28" t="str">
        <f t="shared" si="16"/>
        <v/>
      </c>
      <c r="BU23" s="28" t="str">
        <f t="shared" si="16"/>
        <v/>
      </c>
      <c r="BV23" s="28" t="str">
        <f t="shared" si="16"/>
        <v/>
      </c>
      <c r="BW23" s="28" t="str">
        <f t="shared" si="16"/>
        <v/>
      </c>
      <c r="BX23" s="28" t="str">
        <f t="shared" si="16"/>
        <v/>
      </c>
      <c r="BY23" s="28" t="str">
        <f t="shared" si="16"/>
        <v/>
      </c>
      <c r="BZ23" s="28" t="str">
        <f t="shared" si="16"/>
        <v/>
      </c>
      <c r="CA23" s="28" t="str">
        <f t="shared" si="16"/>
        <v/>
      </c>
      <c r="CB23" s="28" t="str">
        <f t="shared" si="16"/>
        <v/>
      </c>
      <c r="CC23" s="28" t="str">
        <f t="shared" si="16"/>
        <v/>
      </c>
      <c r="CE23" s="42" t="str">
        <f t="shared" si="14"/>
        <v/>
      </c>
    </row>
    <row r="24" spans="1:83" s="2" customFormat="1" x14ac:dyDescent="0.3">
      <c r="A24" s="60" t="s">
        <v>431</v>
      </c>
      <c r="B24" s="61"/>
      <c r="C24" s="54">
        <f t="shared" si="10"/>
        <v>80</v>
      </c>
      <c r="D24" s="40">
        <f t="shared" si="11"/>
        <v>2</v>
      </c>
      <c r="E24" s="60"/>
      <c r="F24" s="60"/>
      <c r="G24" s="60"/>
      <c r="H24" s="60"/>
      <c r="I24" s="60" t="s">
        <v>11</v>
      </c>
      <c r="J24" s="60"/>
      <c r="K24" s="60" t="s">
        <v>11</v>
      </c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Z24" s="28" t="str">
        <f t="shared" si="13"/>
        <v/>
      </c>
      <c r="BA24" s="28" t="str">
        <f t="shared" si="13"/>
        <v/>
      </c>
      <c r="BB24" s="28" t="str">
        <f t="shared" si="13"/>
        <v/>
      </c>
      <c r="BC24" s="28" t="str">
        <f t="shared" si="13"/>
        <v/>
      </c>
      <c r="BD24" s="28" t="str">
        <f t="shared" si="13"/>
        <v>x</v>
      </c>
      <c r="BE24" s="28" t="str">
        <f t="shared" si="13"/>
        <v/>
      </c>
      <c r="BF24" s="28" t="str">
        <f t="shared" si="13"/>
        <v>x</v>
      </c>
      <c r="BG24" s="28" t="str">
        <f t="shared" si="13"/>
        <v/>
      </c>
      <c r="BH24" s="28" t="str">
        <f t="shared" si="13"/>
        <v/>
      </c>
      <c r="BI24" s="28" t="str">
        <f t="shared" si="13"/>
        <v/>
      </c>
      <c r="BJ24" s="28" t="str">
        <f t="shared" si="13"/>
        <v/>
      </c>
      <c r="BK24" s="28" t="str">
        <f t="shared" si="13"/>
        <v/>
      </c>
      <c r="BL24" s="28" t="str">
        <f t="shared" si="13"/>
        <v/>
      </c>
      <c r="BM24" s="28" t="str">
        <f t="shared" si="13"/>
        <v/>
      </c>
      <c r="BN24" s="28" t="str">
        <f t="shared" si="13"/>
        <v/>
      </c>
      <c r="BO24" s="28" t="str">
        <f t="shared" si="13"/>
        <v/>
      </c>
      <c r="BP24" s="28" t="str">
        <f t="shared" si="16"/>
        <v/>
      </c>
      <c r="BQ24" s="28" t="str">
        <f t="shared" si="16"/>
        <v/>
      </c>
      <c r="BR24" s="28" t="str">
        <f t="shared" si="16"/>
        <v/>
      </c>
      <c r="BS24" s="28" t="str">
        <f t="shared" si="16"/>
        <v/>
      </c>
      <c r="BT24" s="28" t="str">
        <f t="shared" si="16"/>
        <v/>
      </c>
      <c r="BU24" s="28" t="str">
        <f t="shared" si="16"/>
        <v/>
      </c>
      <c r="BV24" s="28" t="str">
        <f t="shared" si="16"/>
        <v/>
      </c>
      <c r="BW24" s="28" t="str">
        <f t="shared" si="16"/>
        <v/>
      </c>
      <c r="BX24" s="28" t="str">
        <f t="shared" si="16"/>
        <v/>
      </c>
      <c r="BY24" s="28" t="str">
        <f t="shared" si="16"/>
        <v/>
      </c>
      <c r="BZ24" s="28" t="str">
        <f t="shared" si="16"/>
        <v/>
      </c>
      <c r="CA24" s="28" t="str">
        <f t="shared" si="16"/>
        <v/>
      </c>
      <c r="CB24" s="28" t="str">
        <f t="shared" si="16"/>
        <v/>
      </c>
      <c r="CC24" s="28" t="str">
        <f t="shared" si="16"/>
        <v/>
      </c>
      <c r="CE24" s="42" t="str">
        <f t="shared" si="14"/>
        <v xml:space="preserve">Clitandre | Lubin | </v>
      </c>
    </row>
    <row r="25" spans="1:83" s="2" customFormat="1" x14ac:dyDescent="0.3">
      <c r="A25" s="60" t="s">
        <v>432</v>
      </c>
      <c r="B25" s="61"/>
      <c r="C25" s="54">
        <f t="shared" si="10"/>
        <v>114</v>
      </c>
      <c r="D25" s="40">
        <f t="shared" si="11"/>
        <v>4</v>
      </c>
      <c r="E25" s="60"/>
      <c r="F25" s="60" t="s">
        <v>11</v>
      </c>
      <c r="G25" s="60"/>
      <c r="H25" s="60"/>
      <c r="I25" s="60" t="s">
        <v>11</v>
      </c>
      <c r="J25" s="60" t="s">
        <v>11</v>
      </c>
      <c r="K25" s="60" t="s">
        <v>11</v>
      </c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Z25" s="28" t="str">
        <f t="shared" si="13"/>
        <v/>
      </c>
      <c r="BA25" s="28" t="str">
        <f t="shared" si="13"/>
        <v>x</v>
      </c>
      <c r="BB25" s="28" t="str">
        <f t="shared" si="13"/>
        <v/>
      </c>
      <c r="BC25" s="28" t="str">
        <f t="shared" si="13"/>
        <v/>
      </c>
      <c r="BD25" s="28" t="str">
        <f t="shared" si="13"/>
        <v>x</v>
      </c>
      <c r="BE25" s="28" t="str">
        <f t="shared" si="13"/>
        <v>x</v>
      </c>
      <c r="BF25" s="28" t="str">
        <f t="shared" si="13"/>
        <v>x</v>
      </c>
      <c r="BG25" s="28" t="str">
        <f t="shared" si="13"/>
        <v/>
      </c>
      <c r="BH25" s="28" t="str">
        <f t="shared" si="13"/>
        <v/>
      </c>
      <c r="BI25" s="28" t="str">
        <f t="shared" si="13"/>
        <v/>
      </c>
      <c r="BJ25" s="28" t="str">
        <f t="shared" si="13"/>
        <v/>
      </c>
      <c r="BK25" s="28" t="str">
        <f t="shared" si="13"/>
        <v/>
      </c>
      <c r="BL25" s="28" t="str">
        <f t="shared" si="13"/>
        <v/>
      </c>
      <c r="BM25" s="28" t="str">
        <f t="shared" si="13"/>
        <v/>
      </c>
      <c r="BN25" s="28" t="str">
        <f t="shared" si="13"/>
        <v/>
      </c>
      <c r="BO25" s="28" t="str">
        <f t="shared" si="13"/>
        <v/>
      </c>
      <c r="BP25" s="28" t="str">
        <f t="shared" si="16"/>
        <v/>
      </c>
      <c r="BQ25" s="28" t="str">
        <f t="shared" si="16"/>
        <v/>
      </c>
      <c r="BR25" s="28" t="str">
        <f t="shared" si="16"/>
        <v/>
      </c>
      <c r="BS25" s="28" t="str">
        <f t="shared" si="16"/>
        <v/>
      </c>
      <c r="BT25" s="28" t="str">
        <f t="shared" si="16"/>
        <v/>
      </c>
      <c r="BU25" s="28" t="str">
        <f t="shared" si="16"/>
        <v/>
      </c>
      <c r="BV25" s="28" t="str">
        <f t="shared" si="16"/>
        <v/>
      </c>
      <c r="BW25" s="28" t="str">
        <f t="shared" si="16"/>
        <v/>
      </c>
      <c r="BX25" s="28" t="str">
        <f t="shared" si="16"/>
        <v/>
      </c>
      <c r="BY25" s="28" t="str">
        <f t="shared" si="16"/>
        <v/>
      </c>
      <c r="BZ25" s="28" t="str">
        <f t="shared" si="16"/>
        <v/>
      </c>
      <c r="CA25" s="28" t="str">
        <f t="shared" si="16"/>
        <v/>
      </c>
      <c r="CB25" s="28" t="str">
        <f t="shared" si="16"/>
        <v/>
      </c>
      <c r="CC25" s="28" t="str">
        <f t="shared" si="16"/>
        <v/>
      </c>
      <c r="CE25" s="42" t="str">
        <f t="shared" si="14"/>
        <v xml:space="preserve">Angélique | Clitandre | Claudine | Lubin | </v>
      </c>
    </row>
    <row r="26" spans="1:83" s="2" customFormat="1" x14ac:dyDescent="0.3">
      <c r="A26" s="60" t="s">
        <v>433</v>
      </c>
      <c r="B26" s="61"/>
      <c r="C26" s="54">
        <f t="shared" si="10"/>
        <v>65</v>
      </c>
      <c r="D26" s="40">
        <f t="shared" si="11"/>
        <v>2</v>
      </c>
      <c r="E26" s="60" t="s">
        <v>11</v>
      </c>
      <c r="F26" s="60"/>
      <c r="G26" s="60"/>
      <c r="H26" s="60"/>
      <c r="I26" s="60"/>
      <c r="J26" s="60"/>
      <c r="K26" s="60" t="s">
        <v>11</v>
      </c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Z26" s="28" t="str">
        <f t="shared" si="13"/>
        <v>x</v>
      </c>
      <c r="BA26" s="28" t="str">
        <f t="shared" si="13"/>
        <v/>
      </c>
      <c r="BB26" s="28" t="str">
        <f t="shared" si="13"/>
        <v/>
      </c>
      <c r="BC26" s="28" t="str">
        <f t="shared" si="13"/>
        <v/>
      </c>
      <c r="BD26" s="28" t="str">
        <f t="shared" si="13"/>
        <v/>
      </c>
      <c r="BE26" s="28" t="str">
        <f t="shared" si="13"/>
        <v/>
      </c>
      <c r="BF26" s="28" t="str">
        <f t="shared" si="13"/>
        <v>x</v>
      </c>
      <c r="BG26" s="28" t="str">
        <f t="shared" si="13"/>
        <v/>
      </c>
      <c r="BH26" s="28" t="str">
        <f t="shared" si="13"/>
        <v/>
      </c>
      <c r="BI26" s="28" t="str">
        <f t="shared" si="13"/>
        <v/>
      </c>
      <c r="BJ26" s="28" t="str">
        <f t="shared" si="13"/>
        <v/>
      </c>
      <c r="BK26" s="28" t="str">
        <f t="shared" si="13"/>
        <v/>
      </c>
      <c r="BL26" s="28" t="str">
        <f t="shared" si="13"/>
        <v/>
      </c>
      <c r="BM26" s="28" t="str">
        <f t="shared" si="13"/>
        <v/>
      </c>
      <c r="BN26" s="28" t="str">
        <f t="shared" si="13"/>
        <v/>
      </c>
      <c r="BO26" s="28" t="str">
        <f t="shared" si="13"/>
        <v/>
      </c>
      <c r="BP26" s="28" t="str">
        <f t="shared" si="16"/>
        <v/>
      </c>
      <c r="BQ26" s="28" t="str">
        <f t="shared" si="16"/>
        <v/>
      </c>
      <c r="BR26" s="28" t="str">
        <f t="shared" si="16"/>
        <v/>
      </c>
      <c r="BS26" s="28" t="str">
        <f t="shared" si="16"/>
        <v/>
      </c>
      <c r="BT26" s="28" t="str">
        <f t="shared" si="16"/>
        <v/>
      </c>
      <c r="BU26" s="28" t="str">
        <f t="shared" si="16"/>
        <v/>
      </c>
      <c r="BV26" s="28" t="str">
        <f t="shared" si="16"/>
        <v/>
      </c>
      <c r="BW26" s="28" t="str">
        <f t="shared" si="16"/>
        <v/>
      </c>
      <c r="BX26" s="28" t="str">
        <f t="shared" si="16"/>
        <v/>
      </c>
      <c r="BY26" s="28" t="str">
        <f t="shared" si="16"/>
        <v/>
      </c>
      <c r="BZ26" s="28" t="str">
        <f t="shared" si="16"/>
        <v/>
      </c>
      <c r="CA26" s="28" t="str">
        <f t="shared" si="16"/>
        <v/>
      </c>
      <c r="CB26" s="28" t="str">
        <f t="shared" si="16"/>
        <v/>
      </c>
      <c r="CC26" s="28" t="str">
        <f t="shared" si="16"/>
        <v/>
      </c>
      <c r="CE26" s="42" t="str">
        <f t="shared" si="14"/>
        <v xml:space="preserve">George Dandin | Lubin | </v>
      </c>
    </row>
    <row r="27" spans="1:83" s="2" customFormat="1" x14ac:dyDescent="0.3">
      <c r="A27" s="60" t="s">
        <v>434</v>
      </c>
      <c r="B27" s="61"/>
      <c r="C27" s="54">
        <f t="shared" si="10"/>
        <v>129</v>
      </c>
      <c r="D27" s="40">
        <f t="shared" si="11"/>
        <v>2</v>
      </c>
      <c r="E27" s="60" t="s">
        <v>11</v>
      </c>
      <c r="F27" s="60"/>
      <c r="G27" s="60"/>
      <c r="H27" s="60"/>
      <c r="I27" s="60"/>
      <c r="J27" s="60"/>
      <c r="K27" s="60"/>
      <c r="L27" s="60" t="s">
        <v>11</v>
      </c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Z27" s="28" t="str">
        <f t="shared" si="13"/>
        <v>x</v>
      </c>
      <c r="BA27" s="28" t="str">
        <f t="shared" si="13"/>
        <v/>
      </c>
      <c r="BB27" s="28" t="str">
        <f t="shared" si="13"/>
        <v/>
      </c>
      <c r="BC27" s="28" t="str">
        <f t="shared" si="13"/>
        <v/>
      </c>
      <c r="BD27" s="28" t="str">
        <f t="shared" si="13"/>
        <v/>
      </c>
      <c r="BE27" s="28" t="str">
        <f t="shared" si="13"/>
        <v/>
      </c>
      <c r="BF27" s="28" t="str">
        <f t="shared" si="13"/>
        <v/>
      </c>
      <c r="BG27" s="28" t="str">
        <f t="shared" si="13"/>
        <v>x</v>
      </c>
      <c r="BH27" s="28" t="str">
        <f t="shared" si="13"/>
        <v/>
      </c>
      <c r="BI27" s="28" t="str">
        <f t="shared" si="13"/>
        <v/>
      </c>
      <c r="BJ27" s="28" t="str">
        <f t="shared" si="13"/>
        <v/>
      </c>
      <c r="BK27" s="28" t="str">
        <f t="shared" si="13"/>
        <v/>
      </c>
      <c r="BL27" s="28" t="str">
        <f t="shared" si="13"/>
        <v/>
      </c>
      <c r="BM27" s="28" t="str">
        <f t="shared" si="13"/>
        <v/>
      </c>
      <c r="BN27" s="28" t="str">
        <f t="shared" si="13"/>
        <v/>
      </c>
      <c r="BO27" s="28" t="str">
        <f t="shared" si="13"/>
        <v/>
      </c>
      <c r="BP27" s="28" t="str">
        <f t="shared" si="16"/>
        <v/>
      </c>
      <c r="BQ27" s="28" t="str">
        <f t="shared" si="16"/>
        <v/>
      </c>
      <c r="BR27" s="28" t="str">
        <f t="shared" si="16"/>
        <v/>
      </c>
      <c r="BS27" s="28" t="str">
        <f t="shared" si="16"/>
        <v/>
      </c>
      <c r="BT27" s="28" t="str">
        <f t="shared" si="16"/>
        <v/>
      </c>
      <c r="BU27" s="28" t="str">
        <f t="shared" si="16"/>
        <v/>
      </c>
      <c r="BV27" s="28" t="str">
        <f t="shared" si="16"/>
        <v/>
      </c>
      <c r="BW27" s="28" t="str">
        <f t="shared" si="16"/>
        <v/>
      </c>
      <c r="BX27" s="28" t="str">
        <f t="shared" si="16"/>
        <v/>
      </c>
      <c r="BY27" s="28" t="str">
        <f t="shared" si="16"/>
        <v/>
      </c>
      <c r="BZ27" s="28" t="str">
        <f t="shared" si="16"/>
        <v/>
      </c>
      <c r="CA27" s="28" t="str">
        <f t="shared" si="16"/>
        <v/>
      </c>
      <c r="CB27" s="28" t="str">
        <f t="shared" si="16"/>
        <v/>
      </c>
      <c r="CC27" s="28" t="str">
        <f t="shared" si="16"/>
        <v/>
      </c>
      <c r="CE27" s="42" t="str">
        <f t="shared" si="14"/>
        <v xml:space="preserve">George Dandin | Colin | </v>
      </c>
    </row>
    <row r="28" spans="1:83" s="2" customFormat="1" x14ac:dyDescent="0.3">
      <c r="A28" s="60" t="s">
        <v>435</v>
      </c>
      <c r="B28" s="61"/>
      <c r="C28" s="54">
        <f t="shared" si="10"/>
        <v>115</v>
      </c>
      <c r="D28" s="40">
        <f t="shared" si="11"/>
        <v>5</v>
      </c>
      <c r="E28" s="60" t="s">
        <v>11</v>
      </c>
      <c r="F28" s="60" t="s">
        <v>11</v>
      </c>
      <c r="G28" s="60"/>
      <c r="H28" s="60"/>
      <c r="I28" s="60" t="s">
        <v>11</v>
      </c>
      <c r="J28" s="60" t="s">
        <v>11</v>
      </c>
      <c r="K28" s="60" t="s">
        <v>11</v>
      </c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Z28" s="28" t="str">
        <f t="shared" si="13"/>
        <v>x</v>
      </c>
      <c r="BA28" s="28" t="str">
        <f t="shared" si="13"/>
        <v>x</v>
      </c>
      <c r="BB28" s="28" t="str">
        <f t="shared" si="13"/>
        <v/>
      </c>
      <c r="BC28" s="28" t="str">
        <f t="shared" si="13"/>
        <v/>
      </c>
      <c r="BD28" s="28" t="str">
        <f t="shared" si="13"/>
        <v>x</v>
      </c>
      <c r="BE28" s="28" t="str">
        <f t="shared" si="13"/>
        <v>x</v>
      </c>
      <c r="BF28" s="28" t="str">
        <f t="shared" si="13"/>
        <v>x</v>
      </c>
      <c r="BG28" s="28" t="str">
        <f t="shared" si="13"/>
        <v/>
      </c>
      <c r="BH28" s="28" t="str">
        <f t="shared" si="13"/>
        <v/>
      </c>
      <c r="BI28" s="28" t="str">
        <f t="shared" si="13"/>
        <v/>
      </c>
      <c r="BJ28" s="28" t="str">
        <f t="shared" si="13"/>
        <v/>
      </c>
      <c r="BK28" s="28" t="str">
        <f t="shared" si="13"/>
        <v/>
      </c>
      <c r="BL28" s="28" t="str">
        <f t="shared" si="13"/>
        <v/>
      </c>
      <c r="BM28" s="28" t="str">
        <f t="shared" si="13"/>
        <v/>
      </c>
      <c r="BN28" s="28" t="str">
        <f t="shared" si="13"/>
        <v/>
      </c>
      <c r="BO28" s="28" t="str">
        <f t="shared" si="13"/>
        <v/>
      </c>
      <c r="BP28" s="28" t="str">
        <f t="shared" si="16"/>
        <v/>
      </c>
      <c r="BQ28" s="28" t="str">
        <f t="shared" si="16"/>
        <v/>
      </c>
      <c r="BR28" s="28" t="str">
        <f t="shared" si="16"/>
        <v/>
      </c>
      <c r="BS28" s="28" t="str">
        <f t="shared" si="16"/>
        <v/>
      </c>
      <c r="BT28" s="28" t="str">
        <f t="shared" si="16"/>
        <v/>
      </c>
      <c r="BU28" s="28" t="str">
        <f t="shared" si="16"/>
        <v/>
      </c>
      <c r="BV28" s="28" t="str">
        <f t="shared" si="16"/>
        <v/>
      </c>
      <c r="BW28" s="28" t="str">
        <f t="shared" si="16"/>
        <v/>
      </c>
      <c r="BX28" s="28" t="str">
        <f t="shared" si="16"/>
        <v/>
      </c>
      <c r="BY28" s="28" t="str">
        <f t="shared" si="16"/>
        <v/>
      </c>
      <c r="BZ28" s="28" t="str">
        <f t="shared" si="16"/>
        <v/>
      </c>
      <c r="CA28" s="28" t="str">
        <f t="shared" si="16"/>
        <v/>
      </c>
      <c r="CB28" s="28" t="str">
        <f t="shared" si="16"/>
        <v/>
      </c>
      <c r="CC28" s="28" t="str">
        <f t="shared" si="16"/>
        <v/>
      </c>
      <c r="CE28" s="42" t="str">
        <f t="shared" si="14"/>
        <v xml:space="preserve">George Dandin | Angélique | Clitandre | Claudine | Lubin | </v>
      </c>
    </row>
    <row r="29" spans="1:83" s="2" customFormat="1" x14ac:dyDescent="0.3">
      <c r="A29" s="60" t="s">
        <v>436</v>
      </c>
      <c r="B29" s="61"/>
      <c r="C29" s="54">
        <f t="shared" si="10"/>
        <v>35</v>
      </c>
      <c r="D29" s="40">
        <f t="shared" si="11"/>
        <v>3</v>
      </c>
      <c r="E29" s="60" t="s">
        <v>11</v>
      </c>
      <c r="F29" s="60" t="s">
        <v>11</v>
      </c>
      <c r="G29" s="60"/>
      <c r="H29" s="60"/>
      <c r="I29" s="60"/>
      <c r="J29" s="60" t="s">
        <v>11</v>
      </c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Z29" s="28" t="str">
        <f t="shared" si="13"/>
        <v>x</v>
      </c>
      <c r="BA29" s="28" t="str">
        <f t="shared" si="13"/>
        <v>x</v>
      </c>
      <c r="BB29" s="28" t="str">
        <f t="shared" si="13"/>
        <v/>
      </c>
      <c r="BC29" s="28" t="str">
        <f t="shared" si="13"/>
        <v/>
      </c>
      <c r="BD29" s="28" t="str">
        <f t="shared" si="13"/>
        <v/>
      </c>
      <c r="BE29" s="28" t="str">
        <f t="shared" si="13"/>
        <v>x</v>
      </c>
      <c r="BF29" s="28" t="str">
        <f t="shared" si="13"/>
        <v/>
      </c>
      <c r="BG29" s="28" t="str">
        <f t="shared" si="13"/>
        <v/>
      </c>
      <c r="BH29" s="28" t="str">
        <f t="shared" si="13"/>
        <v/>
      </c>
      <c r="BI29" s="28" t="str">
        <f t="shared" si="13"/>
        <v/>
      </c>
      <c r="BJ29" s="28" t="str">
        <f t="shared" si="13"/>
        <v/>
      </c>
      <c r="BK29" s="28" t="str">
        <f t="shared" si="13"/>
        <v/>
      </c>
      <c r="BL29" s="28" t="str">
        <f t="shared" si="13"/>
        <v/>
      </c>
      <c r="BM29" s="28" t="str">
        <f t="shared" si="13"/>
        <v/>
      </c>
      <c r="BN29" s="28" t="str">
        <f t="shared" si="13"/>
        <v/>
      </c>
      <c r="BO29" s="28" t="str">
        <f t="shared" si="13"/>
        <v/>
      </c>
      <c r="BP29" s="28" t="str">
        <f t="shared" si="16"/>
        <v/>
      </c>
      <c r="BQ29" s="28" t="str">
        <f t="shared" si="16"/>
        <v/>
      </c>
      <c r="BR29" s="28" t="str">
        <f t="shared" si="16"/>
        <v/>
      </c>
      <c r="BS29" s="28" t="str">
        <f t="shared" si="16"/>
        <v/>
      </c>
      <c r="BT29" s="28" t="str">
        <f t="shared" si="16"/>
        <v/>
      </c>
      <c r="BU29" s="28" t="str">
        <f t="shared" si="16"/>
        <v/>
      </c>
      <c r="BV29" s="28" t="str">
        <f t="shared" si="16"/>
        <v/>
      </c>
      <c r="BW29" s="28" t="str">
        <f t="shared" si="16"/>
        <v/>
      </c>
      <c r="BX29" s="28" t="str">
        <f t="shared" si="16"/>
        <v/>
      </c>
      <c r="BY29" s="28" t="str">
        <f t="shared" si="16"/>
        <v/>
      </c>
      <c r="BZ29" s="28" t="str">
        <f t="shared" si="16"/>
        <v/>
      </c>
      <c r="CA29" s="28" t="str">
        <f t="shared" si="16"/>
        <v/>
      </c>
      <c r="CB29" s="28" t="str">
        <f t="shared" si="16"/>
        <v/>
      </c>
      <c r="CC29" s="28" t="str">
        <f t="shared" si="16"/>
        <v/>
      </c>
      <c r="CE29" s="42" t="str">
        <f t="shared" si="14"/>
        <v xml:space="preserve">George Dandin | Angélique | Claudine | </v>
      </c>
    </row>
    <row r="30" spans="1:83" s="2" customFormat="1" x14ac:dyDescent="0.3">
      <c r="A30" s="60" t="s">
        <v>437</v>
      </c>
      <c r="B30" s="61"/>
      <c r="C30" s="54">
        <f t="shared" si="10"/>
        <v>175</v>
      </c>
      <c r="D30" s="40">
        <f t="shared" si="11"/>
        <v>6</v>
      </c>
      <c r="E30" s="60" t="s">
        <v>11</v>
      </c>
      <c r="F30" s="60" t="s">
        <v>11</v>
      </c>
      <c r="G30" s="60" t="s">
        <v>11</v>
      </c>
      <c r="H30" s="60" t="s">
        <v>11</v>
      </c>
      <c r="I30" s="60"/>
      <c r="J30" s="60" t="s">
        <v>11</v>
      </c>
      <c r="K30" s="60"/>
      <c r="L30" s="60" t="s">
        <v>11</v>
      </c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Z30" s="28" t="str">
        <f t="shared" si="13"/>
        <v>x</v>
      </c>
      <c r="BA30" s="28" t="str">
        <f t="shared" si="13"/>
        <v>x</v>
      </c>
      <c r="BB30" s="28" t="str">
        <f t="shared" si="13"/>
        <v>x</v>
      </c>
      <c r="BC30" s="28" t="str">
        <f t="shared" si="13"/>
        <v>x</v>
      </c>
      <c r="BD30" s="28" t="str">
        <f t="shared" si="13"/>
        <v/>
      </c>
      <c r="BE30" s="28" t="str">
        <f t="shared" si="13"/>
        <v>x</v>
      </c>
      <c r="BF30" s="28" t="str">
        <f t="shared" si="13"/>
        <v/>
      </c>
      <c r="BG30" s="28" t="str">
        <f t="shared" ref="BG30:BV45" si="17">IF(_xlfn.BITAND(BG$3,$C30)=0,"",IF(LOOKUP(_xlfn.BITAND(BG$3,$C30),$E$3:$AX$3)=_xlfn.BITAND(BG$3,$C30),"x","KO"))</f>
        <v>x</v>
      </c>
      <c r="BH30" s="28" t="str">
        <f t="shared" si="17"/>
        <v/>
      </c>
      <c r="BI30" s="28" t="str">
        <f t="shared" si="17"/>
        <v/>
      </c>
      <c r="BJ30" s="28" t="str">
        <f t="shared" si="17"/>
        <v/>
      </c>
      <c r="BK30" s="28" t="str">
        <f t="shared" si="17"/>
        <v/>
      </c>
      <c r="BL30" s="28" t="str">
        <f t="shared" si="17"/>
        <v/>
      </c>
      <c r="BM30" s="28" t="str">
        <f t="shared" si="17"/>
        <v/>
      </c>
      <c r="BN30" s="28" t="str">
        <f t="shared" si="17"/>
        <v/>
      </c>
      <c r="BO30" s="28" t="str">
        <f t="shared" si="17"/>
        <v/>
      </c>
      <c r="BP30" s="28" t="str">
        <f t="shared" si="17"/>
        <v/>
      </c>
      <c r="BQ30" s="28" t="str">
        <f t="shared" si="17"/>
        <v/>
      </c>
      <c r="BR30" s="28" t="str">
        <f t="shared" si="17"/>
        <v/>
      </c>
      <c r="BS30" s="28" t="str">
        <f t="shared" si="17"/>
        <v/>
      </c>
      <c r="BT30" s="28" t="str">
        <f t="shared" si="17"/>
        <v/>
      </c>
      <c r="BU30" s="28" t="str">
        <f t="shared" si="17"/>
        <v/>
      </c>
      <c r="BV30" s="28" t="str">
        <f t="shared" si="17"/>
        <v/>
      </c>
      <c r="BW30" s="28" t="str">
        <f t="shared" si="16"/>
        <v/>
      </c>
      <c r="BX30" s="28" t="str">
        <f t="shared" si="16"/>
        <v/>
      </c>
      <c r="BY30" s="28" t="str">
        <f t="shared" si="16"/>
        <v/>
      </c>
      <c r="BZ30" s="28" t="str">
        <f t="shared" si="16"/>
        <v/>
      </c>
      <c r="CA30" s="28" t="str">
        <f t="shared" si="16"/>
        <v/>
      </c>
      <c r="CB30" s="28" t="str">
        <f t="shared" si="16"/>
        <v/>
      </c>
      <c r="CC30" s="28" t="str">
        <f t="shared" si="16"/>
        <v/>
      </c>
      <c r="CE30" s="42" t="str">
        <f t="shared" si="14"/>
        <v xml:space="preserve">George Dandin | Angélique | M. de Sotenville | Mme de Sotenville | Claudine | Colin | </v>
      </c>
    </row>
    <row r="31" spans="1:83" s="2" customFormat="1" x14ac:dyDescent="0.3">
      <c r="A31" s="60" t="s">
        <v>438</v>
      </c>
      <c r="B31" s="61"/>
      <c r="C31" s="54">
        <f t="shared" si="10"/>
        <v>1</v>
      </c>
      <c r="D31" s="40">
        <f t="shared" si="11"/>
        <v>1</v>
      </c>
      <c r="E31" s="60" t="s">
        <v>11</v>
      </c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Z31" s="28" t="str">
        <f t="shared" ref="AZ31:BO46" si="18">IF(_xlfn.BITAND(AZ$3,$C31)=0,"",IF(LOOKUP(_xlfn.BITAND(AZ$3,$C31),$E$3:$AX$3)=_xlfn.BITAND(AZ$3,$C31),"x","KO"))</f>
        <v>x</v>
      </c>
      <c r="BA31" s="28" t="str">
        <f t="shared" si="18"/>
        <v/>
      </c>
      <c r="BB31" s="28" t="str">
        <f t="shared" si="18"/>
        <v/>
      </c>
      <c r="BC31" s="28" t="str">
        <f t="shared" si="18"/>
        <v/>
      </c>
      <c r="BD31" s="28" t="str">
        <f t="shared" si="18"/>
        <v/>
      </c>
      <c r="BE31" s="28" t="str">
        <f t="shared" si="18"/>
        <v/>
      </c>
      <c r="BF31" s="28" t="str">
        <f t="shared" si="18"/>
        <v/>
      </c>
      <c r="BG31" s="28" t="str">
        <f t="shared" si="18"/>
        <v/>
      </c>
      <c r="BH31" s="28" t="str">
        <f t="shared" si="18"/>
        <v/>
      </c>
      <c r="BI31" s="28" t="str">
        <f t="shared" si="18"/>
        <v/>
      </c>
      <c r="BJ31" s="28" t="str">
        <f t="shared" si="18"/>
        <v/>
      </c>
      <c r="BK31" s="28" t="str">
        <f t="shared" si="18"/>
        <v/>
      </c>
      <c r="BL31" s="28" t="str">
        <f t="shared" si="18"/>
        <v/>
      </c>
      <c r="BM31" s="28" t="str">
        <f t="shared" si="18"/>
        <v/>
      </c>
      <c r="BN31" s="28" t="str">
        <f t="shared" si="18"/>
        <v/>
      </c>
      <c r="BO31" s="28" t="str">
        <f t="shared" si="18"/>
        <v/>
      </c>
      <c r="BP31" s="28" t="str">
        <f t="shared" si="17"/>
        <v/>
      </c>
      <c r="BQ31" s="28" t="str">
        <f t="shared" si="17"/>
        <v/>
      </c>
      <c r="BR31" s="28" t="str">
        <f t="shared" si="17"/>
        <v/>
      </c>
      <c r="BS31" s="28" t="str">
        <f t="shared" si="17"/>
        <v/>
      </c>
      <c r="BT31" s="28" t="str">
        <f t="shared" si="17"/>
        <v/>
      </c>
      <c r="BU31" s="28" t="str">
        <f t="shared" si="17"/>
        <v/>
      </c>
      <c r="BV31" s="28" t="str">
        <f t="shared" si="17"/>
        <v/>
      </c>
      <c r="BW31" s="28" t="str">
        <f t="shared" si="16"/>
        <v/>
      </c>
      <c r="BX31" s="28" t="str">
        <f t="shared" si="16"/>
        <v/>
      </c>
      <c r="BY31" s="28" t="str">
        <f t="shared" si="16"/>
        <v/>
      </c>
      <c r="BZ31" s="28" t="str">
        <f t="shared" si="16"/>
        <v/>
      </c>
      <c r="CA31" s="28" t="str">
        <f t="shared" si="16"/>
        <v/>
      </c>
      <c r="CB31" s="28" t="str">
        <f t="shared" si="16"/>
        <v/>
      </c>
      <c r="CC31" s="28" t="str">
        <f t="shared" si="16"/>
        <v/>
      </c>
      <c r="CE31" s="42" t="str">
        <f t="shared" si="14"/>
        <v xml:space="preserve">George Dandin | </v>
      </c>
    </row>
    <row r="32" spans="1:83" s="2" customFormat="1" hidden="1" x14ac:dyDescent="0.3">
      <c r="A32" s="60"/>
      <c r="B32" s="61"/>
      <c r="C32" s="54">
        <f t="shared" si="10"/>
        <v>0</v>
      </c>
      <c r="D32" s="40">
        <f t="shared" si="11"/>
        <v>0</v>
      </c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Z32" s="28" t="str">
        <f t="shared" si="18"/>
        <v/>
      </c>
      <c r="BA32" s="28" t="str">
        <f t="shared" si="18"/>
        <v/>
      </c>
      <c r="BB32" s="28" t="str">
        <f t="shared" si="18"/>
        <v/>
      </c>
      <c r="BC32" s="28" t="str">
        <f t="shared" si="18"/>
        <v/>
      </c>
      <c r="BD32" s="28" t="str">
        <f t="shared" si="18"/>
        <v/>
      </c>
      <c r="BE32" s="28" t="str">
        <f t="shared" si="18"/>
        <v/>
      </c>
      <c r="BF32" s="28" t="str">
        <f t="shared" si="18"/>
        <v/>
      </c>
      <c r="BG32" s="28" t="str">
        <f t="shared" si="18"/>
        <v/>
      </c>
      <c r="BH32" s="28" t="str">
        <f t="shared" si="18"/>
        <v/>
      </c>
      <c r="BI32" s="28" t="str">
        <f t="shared" si="18"/>
        <v/>
      </c>
      <c r="BJ32" s="28" t="str">
        <f t="shared" si="18"/>
        <v/>
      </c>
      <c r="BK32" s="28" t="str">
        <f t="shared" si="18"/>
        <v/>
      </c>
      <c r="BL32" s="28" t="str">
        <f t="shared" si="18"/>
        <v/>
      </c>
      <c r="BM32" s="28" t="str">
        <f t="shared" si="18"/>
        <v/>
      </c>
      <c r="BN32" s="28" t="str">
        <f t="shared" si="18"/>
        <v/>
      </c>
      <c r="BO32" s="28" t="str">
        <f t="shared" si="18"/>
        <v/>
      </c>
      <c r="BP32" s="28" t="str">
        <f t="shared" si="17"/>
        <v/>
      </c>
      <c r="BQ32" s="28" t="str">
        <f t="shared" si="17"/>
        <v/>
      </c>
      <c r="BR32" s="28" t="str">
        <f t="shared" si="17"/>
        <v/>
      </c>
      <c r="BS32" s="28" t="str">
        <f t="shared" si="17"/>
        <v/>
      </c>
      <c r="BT32" s="28" t="str">
        <f t="shared" si="17"/>
        <v/>
      </c>
      <c r="BU32" s="28" t="str">
        <f t="shared" si="17"/>
        <v/>
      </c>
      <c r="BV32" s="28" t="str">
        <f t="shared" si="17"/>
        <v/>
      </c>
      <c r="BW32" s="28" t="str">
        <f t="shared" si="16"/>
        <v/>
      </c>
      <c r="BX32" s="28" t="str">
        <f t="shared" si="16"/>
        <v/>
      </c>
      <c r="BY32" s="28" t="str">
        <f t="shared" si="16"/>
        <v/>
      </c>
      <c r="BZ32" s="28" t="str">
        <f t="shared" si="16"/>
        <v/>
      </c>
      <c r="CA32" s="28" t="str">
        <f t="shared" si="16"/>
        <v/>
      </c>
      <c r="CB32" s="28" t="str">
        <f t="shared" si="16"/>
        <v/>
      </c>
      <c r="CC32" s="28" t="str">
        <f t="shared" si="16"/>
        <v/>
      </c>
      <c r="CE32" s="42" t="str">
        <f t="shared" si="14"/>
        <v/>
      </c>
    </row>
    <row r="33" spans="1:83" s="2" customFormat="1" hidden="1" x14ac:dyDescent="0.3">
      <c r="A33" s="60"/>
      <c r="B33" s="61"/>
      <c r="C33" s="54">
        <f t="shared" si="10"/>
        <v>0</v>
      </c>
      <c r="D33" s="40">
        <f t="shared" si="11"/>
        <v>0</v>
      </c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Z33" s="28" t="str">
        <f t="shared" si="18"/>
        <v/>
      </c>
      <c r="BA33" s="28" t="str">
        <f t="shared" si="18"/>
        <v/>
      </c>
      <c r="BB33" s="28" t="str">
        <f t="shared" si="18"/>
        <v/>
      </c>
      <c r="BC33" s="28" t="str">
        <f t="shared" si="18"/>
        <v/>
      </c>
      <c r="BD33" s="28" t="str">
        <f t="shared" si="18"/>
        <v/>
      </c>
      <c r="BE33" s="28" t="str">
        <f t="shared" si="18"/>
        <v/>
      </c>
      <c r="BF33" s="28" t="str">
        <f t="shared" si="18"/>
        <v/>
      </c>
      <c r="BG33" s="28" t="str">
        <f t="shared" si="18"/>
        <v/>
      </c>
      <c r="BH33" s="28" t="str">
        <f t="shared" si="18"/>
        <v/>
      </c>
      <c r="BI33" s="28" t="str">
        <f t="shared" si="18"/>
        <v/>
      </c>
      <c r="BJ33" s="28" t="str">
        <f t="shared" si="18"/>
        <v/>
      </c>
      <c r="BK33" s="28" t="str">
        <f t="shared" si="18"/>
        <v/>
      </c>
      <c r="BL33" s="28" t="str">
        <f t="shared" si="18"/>
        <v/>
      </c>
      <c r="BM33" s="28" t="str">
        <f t="shared" si="18"/>
        <v/>
      </c>
      <c r="BN33" s="28" t="str">
        <f t="shared" si="18"/>
        <v/>
      </c>
      <c r="BO33" s="28" t="str">
        <f t="shared" si="18"/>
        <v/>
      </c>
      <c r="BP33" s="28" t="str">
        <f t="shared" si="17"/>
        <v/>
      </c>
      <c r="BQ33" s="28" t="str">
        <f t="shared" si="17"/>
        <v/>
      </c>
      <c r="BR33" s="28" t="str">
        <f t="shared" si="17"/>
        <v/>
      </c>
      <c r="BS33" s="28" t="str">
        <f t="shared" si="17"/>
        <v/>
      </c>
      <c r="BT33" s="28" t="str">
        <f t="shared" si="17"/>
        <v/>
      </c>
      <c r="BU33" s="28" t="str">
        <f t="shared" si="17"/>
        <v/>
      </c>
      <c r="BV33" s="28" t="str">
        <f t="shared" si="17"/>
        <v/>
      </c>
      <c r="BW33" s="28" t="str">
        <f t="shared" si="16"/>
        <v/>
      </c>
      <c r="BX33" s="28" t="str">
        <f t="shared" si="16"/>
        <v/>
      </c>
      <c r="BY33" s="28" t="str">
        <f t="shared" si="16"/>
        <v/>
      </c>
      <c r="BZ33" s="28" t="str">
        <f t="shared" si="16"/>
        <v/>
      </c>
      <c r="CA33" s="28" t="str">
        <f t="shared" si="16"/>
        <v/>
      </c>
      <c r="CB33" s="28" t="str">
        <f t="shared" si="16"/>
        <v/>
      </c>
      <c r="CC33" s="28" t="str">
        <f t="shared" si="16"/>
        <v/>
      </c>
      <c r="CE33" s="42" t="str">
        <f t="shared" si="14"/>
        <v/>
      </c>
    </row>
    <row r="34" spans="1:83" s="2" customFormat="1" hidden="1" x14ac:dyDescent="0.3">
      <c r="A34" s="60"/>
      <c r="B34" s="61"/>
      <c r="C34" s="54">
        <f t="shared" si="10"/>
        <v>0</v>
      </c>
      <c r="D34" s="40">
        <f t="shared" si="11"/>
        <v>0</v>
      </c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Z34" s="28" t="str">
        <f t="shared" si="18"/>
        <v/>
      </c>
      <c r="BA34" s="28" t="str">
        <f t="shared" si="18"/>
        <v/>
      </c>
      <c r="BB34" s="28" t="str">
        <f t="shared" si="18"/>
        <v/>
      </c>
      <c r="BC34" s="28" t="str">
        <f t="shared" si="18"/>
        <v/>
      </c>
      <c r="BD34" s="28" t="str">
        <f t="shared" si="18"/>
        <v/>
      </c>
      <c r="BE34" s="28" t="str">
        <f t="shared" si="18"/>
        <v/>
      </c>
      <c r="BF34" s="28" t="str">
        <f t="shared" si="18"/>
        <v/>
      </c>
      <c r="BG34" s="28" t="str">
        <f t="shared" si="18"/>
        <v/>
      </c>
      <c r="BH34" s="28" t="str">
        <f t="shared" si="18"/>
        <v/>
      </c>
      <c r="BI34" s="28" t="str">
        <f t="shared" si="18"/>
        <v/>
      </c>
      <c r="BJ34" s="28" t="str">
        <f t="shared" si="18"/>
        <v/>
      </c>
      <c r="BK34" s="28" t="str">
        <f t="shared" si="18"/>
        <v/>
      </c>
      <c r="BL34" s="28" t="str">
        <f t="shared" si="18"/>
        <v/>
      </c>
      <c r="BM34" s="28" t="str">
        <f t="shared" si="18"/>
        <v/>
      </c>
      <c r="BN34" s="28" t="str">
        <f t="shared" si="18"/>
        <v/>
      </c>
      <c r="BO34" s="28" t="str">
        <f t="shared" si="18"/>
        <v/>
      </c>
      <c r="BP34" s="28" t="str">
        <f t="shared" si="17"/>
        <v/>
      </c>
      <c r="BQ34" s="28" t="str">
        <f t="shared" si="17"/>
        <v/>
      </c>
      <c r="BR34" s="28" t="str">
        <f t="shared" si="17"/>
        <v/>
      </c>
      <c r="BS34" s="28" t="str">
        <f t="shared" si="17"/>
        <v/>
      </c>
      <c r="BT34" s="28" t="str">
        <f t="shared" si="17"/>
        <v/>
      </c>
      <c r="BU34" s="28" t="str">
        <f t="shared" si="17"/>
        <v/>
      </c>
      <c r="BV34" s="28" t="str">
        <f t="shared" si="17"/>
        <v/>
      </c>
      <c r="BW34" s="28" t="str">
        <f t="shared" si="16"/>
        <v/>
      </c>
      <c r="BX34" s="28" t="str">
        <f t="shared" si="16"/>
        <v/>
      </c>
      <c r="BY34" s="28" t="str">
        <f t="shared" si="16"/>
        <v/>
      </c>
      <c r="BZ34" s="28" t="str">
        <f t="shared" si="16"/>
        <v/>
      </c>
      <c r="CA34" s="28" t="str">
        <f t="shared" si="16"/>
        <v/>
      </c>
      <c r="CB34" s="28" t="str">
        <f t="shared" si="16"/>
        <v/>
      </c>
      <c r="CC34" s="28" t="str">
        <f t="shared" si="16"/>
        <v/>
      </c>
      <c r="CE34" s="42" t="str">
        <f t="shared" si="14"/>
        <v/>
      </c>
    </row>
    <row r="35" spans="1:83" s="2" customFormat="1" hidden="1" x14ac:dyDescent="0.3">
      <c r="A35" s="60"/>
      <c r="B35" s="61"/>
      <c r="C35" s="54">
        <f t="shared" si="10"/>
        <v>0</v>
      </c>
      <c r="D35" s="40">
        <f t="shared" si="11"/>
        <v>0</v>
      </c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Z35" s="28" t="str">
        <f t="shared" si="18"/>
        <v/>
      </c>
      <c r="BA35" s="28" t="str">
        <f t="shared" si="18"/>
        <v/>
      </c>
      <c r="BB35" s="28" t="str">
        <f t="shared" si="18"/>
        <v/>
      </c>
      <c r="BC35" s="28" t="str">
        <f t="shared" si="18"/>
        <v/>
      </c>
      <c r="BD35" s="28" t="str">
        <f t="shared" si="18"/>
        <v/>
      </c>
      <c r="BE35" s="28" t="str">
        <f t="shared" si="18"/>
        <v/>
      </c>
      <c r="BF35" s="28" t="str">
        <f t="shared" si="18"/>
        <v/>
      </c>
      <c r="BG35" s="28" t="str">
        <f t="shared" si="18"/>
        <v/>
      </c>
      <c r="BH35" s="28" t="str">
        <f t="shared" si="18"/>
        <v/>
      </c>
      <c r="BI35" s="28" t="str">
        <f t="shared" si="18"/>
        <v/>
      </c>
      <c r="BJ35" s="28" t="str">
        <f t="shared" si="18"/>
        <v/>
      </c>
      <c r="BK35" s="28" t="str">
        <f t="shared" si="18"/>
        <v/>
      </c>
      <c r="BL35" s="28" t="str">
        <f t="shared" si="18"/>
        <v/>
      </c>
      <c r="BM35" s="28" t="str">
        <f t="shared" si="18"/>
        <v/>
      </c>
      <c r="BN35" s="28" t="str">
        <f t="shared" si="18"/>
        <v/>
      </c>
      <c r="BO35" s="28" t="str">
        <f t="shared" si="18"/>
        <v/>
      </c>
      <c r="BP35" s="28" t="str">
        <f t="shared" si="17"/>
        <v/>
      </c>
      <c r="BQ35" s="28" t="str">
        <f t="shared" si="17"/>
        <v/>
      </c>
      <c r="BR35" s="28" t="str">
        <f t="shared" si="17"/>
        <v/>
      </c>
      <c r="BS35" s="28" t="str">
        <f t="shared" si="17"/>
        <v/>
      </c>
      <c r="BT35" s="28" t="str">
        <f t="shared" si="17"/>
        <v/>
      </c>
      <c r="BU35" s="28" t="str">
        <f t="shared" si="17"/>
        <v/>
      </c>
      <c r="BV35" s="28" t="str">
        <f t="shared" si="17"/>
        <v/>
      </c>
      <c r="BW35" s="28" t="str">
        <f t="shared" si="16"/>
        <v/>
      </c>
      <c r="BX35" s="28" t="str">
        <f t="shared" si="16"/>
        <v/>
      </c>
      <c r="BY35" s="28" t="str">
        <f t="shared" si="16"/>
        <v/>
      </c>
      <c r="BZ35" s="28" t="str">
        <f t="shared" si="16"/>
        <v/>
      </c>
      <c r="CA35" s="28" t="str">
        <f t="shared" si="16"/>
        <v/>
      </c>
      <c r="CB35" s="28" t="str">
        <f t="shared" si="16"/>
        <v/>
      </c>
      <c r="CC35" s="28" t="str">
        <f t="shared" si="16"/>
        <v/>
      </c>
      <c r="CE35" s="42" t="str">
        <f t="shared" si="14"/>
        <v/>
      </c>
    </row>
    <row r="36" spans="1:83" s="2" customFormat="1" hidden="1" x14ac:dyDescent="0.3">
      <c r="A36" s="60"/>
      <c r="B36" s="61"/>
      <c r="C36" s="54">
        <f t="shared" si="10"/>
        <v>0</v>
      </c>
      <c r="D36" s="40">
        <f t="shared" si="11"/>
        <v>0</v>
      </c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Z36" s="28" t="str">
        <f t="shared" si="18"/>
        <v/>
      </c>
      <c r="BA36" s="28" t="str">
        <f t="shared" si="18"/>
        <v/>
      </c>
      <c r="BB36" s="28" t="str">
        <f t="shared" si="18"/>
        <v/>
      </c>
      <c r="BC36" s="28" t="str">
        <f t="shared" si="18"/>
        <v/>
      </c>
      <c r="BD36" s="28" t="str">
        <f t="shared" si="18"/>
        <v/>
      </c>
      <c r="BE36" s="28" t="str">
        <f t="shared" si="18"/>
        <v/>
      </c>
      <c r="BF36" s="28" t="str">
        <f t="shared" si="18"/>
        <v/>
      </c>
      <c r="BG36" s="28" t="str">
        <f t="shared" si="18"/>
        <v/>
      </c>
      <c r="BH36" s="28" t="str">
        <f t="shared" si="18"/>
        <v/>
      </c>
      <c r="BI36" s="28" t="str">
        <f t="shared" si="18"/>
        <v/>
      </c>
      <c r="BJ36" s="28" t="str">
        <f t="shared" si="18"/>
        <v/>
      </c>
      <c r="BK36" s="28" t="str">
        <f t="shared" si="18"/>
        <v/>
      </c>
      <c r="BL36" s="28" t="str">
        <f t="shared" si="18"/>
        <v/>
      </c>
      <c r="BM36" s="28" t="str">
        <f t="shared" si="18"/>
        <v/>
      </c>
      <c r="BN36" s="28" t="str">
        <f t="shared" si="18"/>
        <v/>
      </c>
      <c r="BO36" s="28" t="str">
        <f t="shared" si="18"/>
        <v/>
      </c>
      <c r="BP36" s="28" t="str">
        <f t="shared" si="17"/>
        <v/>
      </c>
      <c r="BQ36" s="28" t="str">
        <f t="shared" si="17"/>
        <v/>
      </c>
      <c r="BR36" s="28" t="str">
        <f t="shared" si="17"/>
        <v/>
      </c>
      <c r="BS36" s="28" t="str">
        <f t="shared" si="17"/>
        <v/>
      </c>
      <c r="BT36" s="28" t="str">
        <f t="shared" si="17"/>
        <v/>
      </c>
      <c r="BU36" s="28" t="str">
        <f t="shared" si="17"/>
        <v/>
      </c>
      <c r="BV36" s="28" t="str">
        <f t="shared" si="17"/>
        <v/>
      </c>
      <c r="BW36" s="28" t="str">
        <f t="shared" si="16"/>
        <v/>
      </c>
      <c r="BX36" s="28" t="str">
        <f t="shared" si="16"/>
        <v/>
      </c>
      <c r="BY36" s="28" t="str">
        <f t="shared" si="16"/>
        <v/>
      </c>
      <c r="BZ36" s="28" t="str">
        <f t="shared" ref="BZ36:CC36" si="19">IF(_xlfn.BITAND(BZ$3,$C36)=0,"",IF(LOOKUP(_xlfn.BITAND(BZ$3,$C36),$E$3:$AX$3)=_xlfn.BITAND(BZ$3,$C36),"x","KO"))</f>
        <v/>
      </c>
      <c r="CA36" s="28" t="str">
        <f t="shared" si="19"/>
        <v/>
      </c>
      <c r="CB36" s="28" t="str">
        <f t="shared" si="19"/>
        <v/>
      </c>
      <c r="CC36" s="28" t="str">
        <f t="shared" si="19"/>
        <v/>
      </c>
      <c r="CE36" s="42" t="str">
        <f t="shared" si="14"/>
        <v/>
      </c>
    </row>
    <row r="37" spans="1:83" s="2" customFormat="1" hidden="1" x14ac:dyDescent="0.3">
      <c r="A37" s="60"/>
      <c r="B37" s="61"/>
      <c r="C37" s="54">
        <f t="shared" si="10"/>
        <v>0</v>
      </c>
      <c r="D37" s="40">
        <f t="shared" si="11"/>
        <v>0</v>
      </c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Z37" s="28" t="str">
        <f t="shared" si="18"/>
        <v/>
      </c>
      <c r="BA37" s="28" t="str">
        <f t="shared" si="18"/>
        <v/>
      </c>
      <c r="BB37" s="28" t="str">
        <f t="shared" si="18"/>
        <v/>
      </c>
      <c r="BC37" s="28" t="str">
        <f t="shared" si="18"/>
        <v/>
      </c>
      <c r="BD37" s="28" t="str">
        <f t="shared" si="18"/>
        <v/>
      </c>
      <c r="BE37" s="28" t="str">
        <f t="shared" si="18"/>
        <v/>
      </c>
      <c r="BF37" s="28" t="str">
        <f t="shared" si="18"/>
        <v/>
      </c>
      <c r="BG37" s="28" t="str">
        <f t="shared" si="18"/>
        <v/>
      </c>
      <c r="BH37" s="28" t="str">
        <f t="shared" si="18"/>
        <v/>
      </c>
      <c r="BI37" s="28" t="str">
        <f t="shared" si="18"/>
        <v/>
      </c>
      <c r="BJ37" s="28" t="str">
        <f t="shared" si="18"/>
        <v/>
      </c>
      <c r="BK37" s="28" t="str">
        <f t="shared" si="18"/>
        <v/>
      </c>
      <c r="BL37" s="28" t="str">
        <f t="shared" si="18"/>
        <v/>
      </c>
      <c r="BM37" s="28" t="str">
        <f t="shared" si="18"/>
        <v/>
      </c>
      <c r="BN37" s="28" t="str">
        <f t="shared" si="18"/>
        <v/>
      </c>
      <c r="BO37" s="28" t="str">
        <f t="shared" si="18"/>
        <v/>
      </c>
      <c r="BP37" s="28" t="str">
        <f t="shared" si="17"/>
        <v/>
      </c>
      <c r="BQ37" s="28" t="str">
        <f t="shared" si="17"/>
        <v/>
      </c>
      <c r="BR37" s="28" t="str">
        <f t="shared" si="17"/>
        <v/>
      </c>
      <c r="BS37" s="28" t="str">
        <f t="shared" si="17"/>
        <v/>
      </c>
      <c r="BT37" s="28" t="str">
        <f t="shared" si="17"/>
        <v/>
      </c>
      <c r="BU37" s="28" t="str">
        <f t="shared" si="17"/>
        <v/>
      </c>
      <c r="BV37" s="28" t="str">
        <f t="shared" si="17"/>
        <v/>
      </c>
      <c r="BW37" s="28" t="str">
        <f t="shared" ref="BW37:CC45" si="20">IF(_xlfn.BITAND(BW$3,$C37)=0,"",IF(LOOKUP(_xlfn.BITAND(BW$3,$C37),$E$3:$AX$3)=_xlfn.BITAND(BW$3,$C37),"x","KO"))</f>
        <v/>
      </c>
      <c r="BX37" s="28" t="str">
        <f t="shared" si="20"/>
        <v/>
      </c>
      <c r="BY37" s="28" t="str">
        <f t="shared" si="20"/>
        <v/>
      </c>
      <c r="BZ37" s="28" t="str">
        <f t="shared" si="20"/>
        <v/>
      </c>
      <c r="CA37" s="28" t="str">
        <f t="shared" si="20"/>
        <v/>
      </c>
      <c r="CB37" s="28" t="str">
        <f t="shared" si="20"/>
        <v/>
      </c>
      <c r="CC37" s="28" t="str">
        <f t="shared" si="20"/>
        <v/>
      </c>
      <c r="CE37" s="42" t="str">
        <f t="shared" si="14"/>
        <v/>
      </c>
    </row>
    <row r="38" spans="1:83" s="2" customFormat="1" hidden="1" x14ac:dyDescent="0.3">
      <c r="A38" s="60"/>
      <c r="B38" s="61"/>
      <c r="C38" s="54">
        <f t="shared" ref="C38:C69" si="21">SUMIF(E38:AX38,"x",$E$3:$AX$3)</f>
        <v>0</v>
      </c>
      <c r="D38" s="40">
        <f t="shared" ref="D38:D69" si="22">COUNTIF(E38:AX38,"x")</f>
        <v>0</v>
      </c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Z38" s="28" t="str">
        <f t="shared" si="18"/>
        <v/>
      </c>
      <c r="BA38" s="28" t="str">
        <f t="shared" si="18"/>
        <v/>
      </c>
      <c r="BB38" s="28" t="str">
        <f t="shared" si="18"/>
        <v/>
      </c>
      <c r="BC38" s="28" t="str">
        <f t="shared" si="18"/>
        <v/>
      </c>
      <c r="BD38" s="28" t="str">
        <f t="shared" si="18"/>
        <v/>
      </c>
      <c r="BE38" s="28" t="str">
        <f t="shared" si="18"/>
        <v/>
      </c>
      <c r="BF38" s="28" t="str">
        <f t="shared" si="18"/>
        <v/>
      </c>
      <c r="BG38" s="28" t="str">
        <f t="shared" si="18"/>
        <v/>
      </c>
      <c r="BH38" s="28" t="str">
        <f t="shared" si="18"/>
        <v/>
      </c>
      <c r="BI38" s="28" t="str">
        <f t="shared" si="18"/>
        <v/>
      </c>
      <c r="BJ38" s="28" t="str">
        <f t="shared" si="18"/>
        <v/>
      </c>
      <c r="BK38" s="28" t="str">
        <f t="shared" si="18"/>
        <v/>
      </c>
      <c r="BL38" s="28" t="str">
        <f t="shared" si="18"/>
        <v/>
      </c>
      <c r="BM38" s="28" t="str">
        <f t="shared" si="18"/>
        <v/>
      </c>
      <c r="BN38" s="28" t="str">
        <f t="shared" si="18"/>
        <v/>
      </c>
      <c r="BO38" s="28" t="str">
        <f t="shared" si="18"/>
        <v/>
      </c>
      <c r="BP38" s="28" t="str">
        <f t="shared" si="17"/>
        <v/>
      </c>
      <c r="BQ38" s="28" t="str">
        <f t="shared" si="17"/>
        <v/>
      </c>
      <c r="BR38" s="28" t="str">
        <f t="shared" si="17"/>
        <v/>
      </c>
      <c r="BS38" s="28" t="str">
        <f t="shared" si="17"/>
        <v/>
      </c>
      <c r="BT38" s="28" t="str">
        <f t="shared" si="17"/>
        <v/>
      </c>
      <c r="BU38" s="28" t="str">
        <f t="shared" si="17"/>
        <v/>
      </c>
      <c r="BV38" s="28" t="str">
        <f t="shared" si="17"/>
        <v/>
      </c>
      <c r="BW38" s="28" t="str">
        <f t="shared" si="20"/>
        <v/>
      </c>
      <c r="BX38" s="28" t="str">
        <f t="shared" si="20"/>
        <v/>
      </c>
      <c r="BY38" s="28" t="str">
        <f t="shared" si="20"/>
        <v/>
      </c>
      <c r="BZ38" s="28" t="str">
        <f t="shared" si="20"/>
        <v/>
      </c>
      <c r="CA38" s="28" t="str">
        <f t="shared" si="20"/>
        <v/>
      </c>
      <c r="CB38" s="28" t="str">
        <f t="shared" si="20"/>
        <v/>
      </c>
      <c r="CC38" s="28" t="str">
        <f t="shared" si="20"/>
        <v/>
      </c>
      <c r="CE38" s="42" t="str">
        <f t="shared" si="14"/>
        <v/>
      </c>
    </row>
    <row r="39" spans="1:83" s="2" customFormat="1" hidden="1" x14ac:dyDescent="0.3">
      <c r="A39" s="60"/>
      <c r="B39" s="61"/>
      <c r="C39" s="54">
        <f t="shared" si="21"/>
        <v>0</v>
      </c>
      <c r="D39" s="40">
        <f t="shared" si="22"/>
        <v>0</v>
      </c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Z39" s="28" t="str">
        <f t="shared" si="18"/>
        <v/>
      </c>
      <c r="BA39" s="28" t="str">
        <f t="shared" si="18"/>
        <v/>
      </c>
      <c r="BB39" s="28" t="str">
        <f t="shared" si="18"/>
        <v/>
      </c>
      <c r="BC39" s="28" t="str">
        <f t="shared" si="18"/>
        <v/>
      </c>
      <c r="BD39" s="28" t="str">
        <f t="shared" si="18"/>
        <v/>
      </c>
      <c r="BE39" s="28" t="str">
        <f t="shared" si="18"/>
        <v/>
      </c>
      <c r="BF39" s="28" t="str">
        <f t="shared" si="18"/>
        <v/>
      </c>
      <c r="BG39" s="28" t="str">
        <f t="shared" si="18"/>
        <v/>
      </c>
      <c r="BH39" s="28" t="str">
        <f t="shared" si="18"/>
        <v/>
      </c>
      <c r="BI39" s="28" t="str">
        <f t="shared" si="18"/>
        <v/>
      </c>
      <c r="BJ39" s="28" t="str">
        <f t="shared" si="18"/>
        <v/>
      </c>
      <c r="BK39" s="28" t="str">
        <f t="shared" si="18"/>
        <v/>
      </c>
      <c r="BL39" s="28" t="str">
        <f t="shared" si="18"/>
        <v/>
      </c>
      <c r="BM39" s="28" t="str">
        <f t="shared" si="18"/>
        <v/>
      </c>
      <c r="BN39" s="28" t="str">
        <f t="shared" si="18"/>
        <v/>
      </c>
      <c r="BO39" s="28" t="str">
        <f t="shared" si="18"/>
        <v/>
      </c>
      <c r="BP39" s="28" t="str">
        <f t="shared" si="17"/>
        <v/>
      </c>
      <c r="BQ39" s="28" t="str">
        <f t="shared" si="17"/>
        <v/>
      </c>
      <c r="BR39" s="28" t="str">
        <f t="shared" si="17"/>
        <v/>
      </c>
      <c r="BS39" s="28" t="str">
        <f t="shared" si="17"/>
        <v/>
      </c>
      <c r="BT39" s="28" t="str">
        <f t="shared" si="17"/>
        <v/>
      </c>
      <c r="BU39" s="28" t="str">
        <f t="shared" si="17"/>
        <v/>
      </c>
      <c r="BV39" s="28" t="str">
        <f t="shared" si="17"/>
        <v/>
      </c>
      <c r="BW39" s="28" t="str">
        <f t="shared" si="20"/>
        <v/>
      </c>
      <c r="BX39" s="28" t="str">
        <f t="shared" si="20"/>
        <v/>
      </c>
      <c r="BY39" s="28" t="str">
        <f t="shared" si="20"/>
        <v/>
      </c>
      <c r="BZ39" s="28" t="str">
        <f t="shared" si="20"/>
        <v/>
      </c>
      <c r="CA39" s="28" t="str">
        <f t="shared" si="20"/>
        <v/>
      </c>
      <c r="CB39" s="28" t="str">
        <f t="shared" si="20"/>
        <v/>
      </c>
      <c r="CC39" s="28" t="str">
        <f t="shared" si="20"/>
        <v/>
      </c>
      <c r="CE39" s="42" t="str">
        <f t="shared" si="14"/>
        <v/>
      </c>
    </row>
    <row r="40" spans="1:83" s="2" customFormat="1" hidden="1" x14ac:dyDescent="0.3">
      <c r="A40" s="60"/>
      <c r="B40" s="61"/>
      <c r="C40" s="54">
        <f t="shared" si="21"/>
        <v>0</v>
      </c>
      <c r="D40" s="40">
        <f t="shared" si="22"/>
        <v>0</v>
      </c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Z40" s="28" t="str">
        <f t="shared" si="18"/>
        <v/>
      </c>
      <c r="BA40" s="28" t="str">
        <f t="shared" si="18"/>
        <v/>
      </c>
      <c r="BB40" s="28" t="str">
        <f t="shared" si="18"/>
        <v/>
      </c>
      <c r="BC40" s="28" t="str">
        <f t="shared" si="18"/>
        <v/>
      </c>
      <c r="BD40" s="28" t="str">
        <f t="shared" si="18"/>
        <v/>
      </c>
      <c r="BE40" s="28" t="str">
        <f t="shared" si="18"/>
        <v/>
      </c>
      <c r="BF40" s="28" t="str">
        <f t="shared" si="18"/>
        <v/>
      </c>
      <c r="BG40" s="28" t="str">
        <f t="shared" si="18"/>
        <v/>
      </c>
      <c r="BH40" s="28" t="str">
        <f t="shared" si="18"/>
        <v/>
      </c>
      <c r="BI40" s="28" t="str">
        <f t="shared" si="18"/>
        <v/>
      </c>
      <c r="BJ40" s="28" t="str">
        <f t="shared" si="18"/>
        <v/>
      </c>
      <c r="BK40" s="28" t="str">
        <f t="shared" si="18"/>
        <v/>
      </c>
      <c r="BL40" s="28" t="str">
        <f t="shared" si="18"/>
        <v/>
      </c>
      <c r="BM40" s="28" t="str">
        <f t="shared" si="18"/>
        <v/>
      </c>
      <c r="BN40" s="28" t="str">
        <f t="shared" si="18"/>
        <v/>
      </c>
      <c r="BO40" s="28" t="str">
        <f t="shared" si="18"/>
        <v/>
      </c>
      <c r="BP40" s="28" t="str">
        <f t="shared" si="17"/>
        <v/>
      </c>
      <c r="BQ40" s="28" t="str">
        <f t="shared" si="17"/>
        <v/>
      </c>
      <c r="BR40" s="28" t="str">
        <f t="shared" si="17"/>
        <v/>
      </c>
      <c r="BS40" s="28" t="str">
        <f t="shared" si="17"/>
        <v/>
      </c>
      <c r="BT40" s="28" t="str">
        <f t="shared" si="17"/>
        <v/>
      </c>
      <c r="BU40" s="28" t="str">
        <f t="shared" si="17"/>
        <v/>
      </c>
      <c r="BV40" s="28" t="str">
        <f t="shared" si="17"/>
        <v/>
      </c>
      <c r="BW40" s="28" t="str">
        <f t="shared" si="20"/>
        <v/>
      </c>
      <c r="BX40" s="28" t="str">
        <f t="shared" si="20"/>
        <v/>
      </c>
      <c r="BY40" s="28" t="str">
        <f t="shared" si="20"/>
        <v/>
      </c>
      <c r="BZ40" s="28" t="str">
        <f t="shared" si="20"/>
        <v/>
      </c>
      <c r="CA40" s="28" t="str">
        <f t="shared" si="20"/>
        <v/>
      </c>
      <c r="CB40" s="28" t="str">
        <f t="shared" si="20"/>
        <v/>
      </c>
      <c r="CC40" s="28" t="str">
        <f t="shared" si="20"/>
        <v/>
      </c>
      <c r="CE40" s="42" t="str">
        <f t="shared" si="14"/>
        <v/>
      </c>
    </row>
    <row r="41" spans="1:83" s="2" customFormat="1" hidden="1" x14ac:dyDescent="0.3">
      <c r="A41" s="60"/>
      <c r="B41" s="61"/>
      <c r="C41" s="54">
        <f t="shared" si="21"/>
        <v>0</v>
      </c>
      <c r="D41" s="40">
        <f t="shared" si="22"/>
        <v>0</v>
      </c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Z41" s="28" t="str">
        <f t="shared" si="18"/>
        <v/>
      </c>
      <c r="BA41" s="28" t="str">
        <f t="shared" si="18"/>
        <v/>
      </c>
      <c r="BB41" s="28" t="str">
        <f t="shared" si="18"/>
        <v/>
      </c>
      <c r="BC41" s="28" t="str">
        <f t="shared" si="18"/>
        <v/>
      </c>
      <c r="BD41" s="28" t="str">
        <f t="shared" si="18"/>
        <v/>
      </c>
      <c r="BE41" s="28" t="str">
        <f t="shared" si="18"/>
        <v/>
      </c>
      <c r="BF41" s="28" t="str">
        <f t="shared" si="18"/>
        <v/>
      </c>
      <c r="BG41" s="28" t="str">
        <f t="shared" si="18"/>
        <v/>
      </c>
      <c r="BH41" s="28" t="str">
        <f t="shared" si="18"/>
        <v/>
      </c>
      <c r="BI41" s="28" t="str">
        <f t="shared" si="18"/>
        <v/>
      </c>
      <c r="BJ41" s="28" t="str">
        <f t="shared" si="18"/>
        <v/>
      </c>
      <c r="BK41" s="28" t="str">
        <f t="shared" si="18"/>
        <v/>
      </c>
      <c r="BL41" s="28" t="str">
        <f t="shared" si="18"/>
        <v/>
      </c>
      <c r="BM41" s="28" t="str">
        <f t="shared" si="18"/>
        <v/>
      </c>
      <c r="BN41" s="28" t="str">
        <f t="shared" si="18"/>
        <v/>
      </c>
      <c r="BO41" s="28" t="str">
        <f t="shared" si="18"/>
        <v/>
      </c>
      <c r="BP41" s="28" t="str">
        <f t="shared" si="17"/>
        <v/>
      </c>
      <c r="BQ41" s="28" t="str">
        <f t="shared" si="17"/>
        <v/>
      </c>
      <c r="BR41" s="28" t="str">
        <f t="shared" si="17"/>
        <v/>
      </c>
      <c r="BS41" s="28" t="str">
        <f t="shared" si="17"/>
        <v/>
      </c>
      <c r="BT41" s="28" t="str">
        <f t="shared" si="17"/>
        <v/>
      </c>
      <c r="BU41" s="28" t="str">
        <f t="shared" si="17"/>
        <v/>
      </c>
      <c r="BV41" s="28" t="str">
        <f t="shared" si="17"/>
        <v/>
      </c>
      <c r="BW41" s="28" t="str">
        <f t="shared" si="20"/>
        <v/>
      </c>
      <c r="BX41" s="28" t="str">
        <f t="shared" si="20"/>
        <v/>
      </c>
      <c r="BY41" s="28" t="str">
        <f t="shared" si="20"/>
        <v/>
      </c>
      <c r="BZ41" s="28" t="str">
        <f t="shared" si="20"/>
        <v/>
      </c>
      <c r="CA41" s="28" t="str">
        <f t="shared" si="20"/>
        <v/>
      </c>
      <c r="CB41" s="28" t="str">
        <f t="shared" si="20"/>
        <v/>
      </c>
      <c r="CC41" s="28" t="str">
        <f t="shared" si="20"/>
        <v/>
      </c>
      <c r="CE41" s="42" t="str">
        <f t="shared" si="14"/>
        <v/>
      </c>
    </row>
    <row r="42" spans="1:83" s="2" customFormat="1" hidden="1" x14ac:dyDescent="0.3">
      <c r="A42" s="60"/>
      <c r="B42" s="61"/>
      <c r="C42" s="54">
        <f t="shared" si="21"/>
        <v>0</v>
      </c>
      <c r="D42" s="40">
        <f t="shared" si="22"/>
        <v>0</v>
      </c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Z42" s="28" t="str">
        <f t="shared" si="18"/>
        <v/>
      </c>
      <c r="BA42" s="28" t="str">
        <f t="shared" si="18"/>
        <v/>
      </c>
      <c r="BB42" s="28" t="str">
        <f t="shared" si="18"/>
        <v/>
      </c>
      <c r="BC42" s="28" t="str">
        <f t="shared" si="18"/>
        <v/>
      </c>
      <c r="BD42" s="28" t="str">
        <f t="shared" si="18"/>
        <v/>
      </c>
      <c r="BE42" s="28" t="str">
        <f t="shared" si="18"/>
        <v/>
      </c>
      <c r="BF42" s="28" t="str">
        <f t="shared" si="18"/>
        <v/>
      </c>
      <c r="BG42" s="28" t="str">
        <f t="shared" si="18"/>
        <v/>
      </c>
      <c r="BH42" s="28" t="str">
        <f t="shared" si="18"/>
        <v/>
      </c>
      <c r="BI42" s="28" t="str">
        <f t="shared" si="18"/>
        <v/>
      </c>
      <c r="BJ42" s="28" t="str">
        <f t="shared" si="18"/>
        <v/>
      </c>
      <c r="BK42" s="28" t="str">
        <f t="shared" si="18"/>
        <v/>
      </c>
      <c r="BL42" s="28" t="str">
        <f t="shared" si="18"/>
        <v/>
      </c>
      <c r="BM42" s="28" t="str">
        <f t="shared" si="18"/>
        <v/>
      </c>
      <c r="BN42" s="28" t="str">
        <f t="shared" si="18"/>
        <v/>
      </c>
      <c r="BO42" s="28" t="str">
        <f t="shared" si="18"/>
        <v/>
      </c>
      <c r="BP42" s="28" t="str">
        <f t="shared" si="17"/>
        <v/>
      </c>
      <c r="BQ42" s="28" t="str">
        <f t="shared" si="17"/>
        <v/>
      </c>
      <c r="BR42" s="28" t="str">
        <f t="shared" si="17"/>
        <v/>
      </c>
      <c r="BS42" s="28" t="str">
        <f t="shared" si="17"/>
        <v/>
      </c>
      <c r="BT42" s="28" t="str">
        <f t="shared" si="17"/>
        <v/>
      </c>
      <c r="BU42" s="28" t="str">
        <f t="shared" si="17"/>
        <v/>
      </c>
      <c r="BV42" s="28" t="str">
        <f t="shared" si="17"/>
        <v/>
      </c>
      <c r="BW42" s="28" t="str">
        <f t="shared" si="20"/>
        <v/>
      </c>
      <c r="BX42" s="28" t="str">
        <f t="shared" si="20"/>
        <v/>
      </c>
      <c r="BY42" s="28" t="str">
        <f t="shared" si="20"/>
        <v/>
      </c>
      <c r="BZ42" s="28" t="str">
        <f t="shared" si="20"/>
        <v/>
      </c>
      <c r="CA42" s="28" t="str">
        <f t="shared" si="20"/>
        <v/>
      </c>
      <c r="CB42" s="28" t="str">
        <f t="shared" si="20"/>
        <v/>
      </c>
      <c r="CC42" s="28" t="str">
        <f t="shared" si="20"/>
        <v/>
      </c>
      <c r="CE42" s="42" t="str">
        <f t="shared" si="14"/>
        <v/>
      </c>
    </row>
    <row r="43" spans="1:83" s="2" customFormat="1" hidden="1" x14ac:dyDescent="0.3">
      <c r="A43" s="60"/>
      <c r="B43" s="61"/>
      <c r="C43" s="54">
        <f t="shared" si="21"/>
        <v>0</v>
      </c>
      <c r="D43" s="40">
        <f t="shared" si="22"/>
        <v>0</v>
      </c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Z43" s="28" t="str">
        <f t="shared" si="18"/>
        <v/>
      </c>
      <c r="BA43" s="28" t="str">
        <f t="shared" si="18"/>
        <v/>
      </c>
      <c r="BB43" s="28" t="str">
        <f t="shared" si="18"/>
        <v/>
      </c>
      <c r="BC43" s="28" t="str">
        <f t="shared" si="18"/>
        <v/>
      </c>
      <c r="BD43" s="28" t="str">
        <f t="shared" si="18"/>
        <v/>
      </c>
      <c r="BE43" s="28" t="str">
        <f t="shared" si="18"/>
        <v/>
      </c>
      <c r="BF43" s="28" t="str">
        <f t="shared" si="18"/>
        <v/>
      </c>
      <c r="BG43" s="28" t="str">
        <f t="shared" si="18"/>
        <v/>
      </c>
      <c r="BH43" s="28" t="str">
        <f t="shared" si="18"/>
        <v/>
      </c>
      <c r="BI43" s="28" t="str">
        <f t="shared" si="18"/>
        <v/>
      </c>
      <c r="BJ43" s="28" t="str">
        <f t="shared" si="18"/>
        <v/>
      </c>
      <c r="BK43" s="28" t="str">
        <f t="shared" si="18"/>
        <v/>
      </c>
      <c r="BL43" s="28" t="str">
        <f t="shared" si="18"/>
        <v/>
      </c>
      <c r="BM43" s="28" t="str">
        <f t="shared" si="18"/>
        <v/>
      </c>
      <c r="BN43" s="28" t="str">
        <f t="shared" si="18"/>
        <v/>
      </c>
      <c r="BO43" s="28" t="str">
        <f t="shared" si="18"/>
        <v/>
      </c>
      <c r="BP43" s="28" t="str">
        <f t="shared" si="17"/>
        <v/>
      </c>
      <c r="BQ43" s="28" t="str">
        <f t="shared" si="17"/>
        <v/>
      </c>
      <c r="BR43" s="28" t="str">
        <f t="shared" si="17"/>
        <v/>
      </c>
      <c r="BS43" s="28" t="str">
        <f t="shared" si="17"/>
        <v/>
      </c>
      <c r="BT43" s="28" t="str">
        <f t="shared" si="17"/>
        <v/>
      </c>
      <c r="BU43" s="28" t="str">
        <f t="shared" si="17"/>
        <v/>
      </c>
      <c r="BV43" s="28" t="str">
        <f t="shared" si="17"/>
        <v/>
      </c>
      <c r="BW43" s="28" t="str">
        <f t="shared" si="20"/>
        <v/>
      </c>
      <c r="BX43" s="28" t="str">
        <f t="shared" si="20"/>
        <v/>
      </c>
      <c r="BY43" s="28" t="str">
        <f t="shared" si="20"/>
        <v/>
      </c>
      <c r="BZ43" s="28" t="str">
        <f t="shared" si="20"/>
        <v/>
      </c>
      <c r="CA43" s="28" t="str">
        <f t="shared" si="20"/>
        <v/>
      </c>
      <c r="CB43" s="28" t="str">
        <f t="shared" si="20"/>
        <v/>
      </c>
      <c r="CC43" s="28" t="str">
        <f t="shared" si="20"/>
        <v/>
      </c>
      <c r="CE43" s="42" t="str">
        <f t="shared" si="14"/>
        <v/>
      </c>
    </row>
    <row r="44" spans="1:83" s="2" customFormat="1" hidden="1" x14ac:dyDescent="0.3">
      <c r="A44" s="60"/>
      <c r="B44" s="61"/>
      <c r="C44" s="54">
        <f t="shared" si="21"/>
        <v>0</v>
      </c>
      <c r="D44" s="40">
        <f t="shared" si="22"/>
        <v>0</v>
      </c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Z44" s="28" t="str">
        <f t="shared" si="18"/>
        <v/>
      </c>
      <c r="BA44" s="28" t="str">
        <f t="shared" si="18"/>
        <v/>
      </c>
      <c r="BB44" s="28" t="str">
        <f t="shared" si="18"/>
        <v/>
      </c>
      <c r="BC44" s="28" t="str">
        <f t="shared" si="18"/>
        <v/>
      </c>
      <c r="BD44" s="28" t="str">
        <f t="shared" si="18"/>
        <v/>
      </c>
      <c r="BE44" s="28" t="str">
        <f t="shared" si="18"/>
        <v/>
      </c>
      <c r="BF44" s="28" t="str">
        <f t="shared" si="18"/>
        <v/>
      </c>
      <c r="BG44" s="28" t="str">
        <f t="shared" si="18"/>
        <v/>
      </c>
      <c r="BH44" s="28" t="str">
        <f t="shared" si="18"/>
        <v/>
      </c>
      <c r="BI44" s="28" t="str">
        <f t="shared" si="18"/>
        <v/>
      </c>
      <c r="BJ44" s="28" t="str">
        <f t="shared" si="18"/>
        <v/>
      </c>
      <c r="BK44" s="28" t="str">
        <f t="shared" si="18"/>
        <v/>
      </c>
      <c r="BL44" s="28" t="str">
        <f t="shared" si="18"/>
        <v/>
      </c>
      <c r="BM44" s="28" t="str">
        <f t="shared" si="18"/>
        <v/>
      </c>
      <c r="BN44" s="28" t="str">
        <f t="shared" si="18"/>
        <v/>
      </c>
      <c r="BO44" s="28" t="str">
        <f t="shared" si="18"/>
        <v/>
      </c>
      <c r="BP44" s="28" t="str">
        <f t="shared" si="17"/>
        <v/>
      </c>
      <c r="BQ44" s="28" t="str">
        <f t="shared" si="17"/>
        <v/>
      </c>
      <c r="BR44" s="28" t="str">
        <f t="shared" si="17"/>
        <v/>
      </c>
      <c r="BS44" s="28" t="str">
        <f t="shared" si="17"/>
        <v/>
      </c>
      <c r="BT44" s="28" t="str">
        <f t="shared" si="17"/>
        <v/>
      </c>
      <c r="BU44" s="28" t="str">
        <f t="shared" si="17"/>
        <v/>
      </c>
      <c r="BV44" s="28" t="str">
        <f t="shared" si="17"/>
        <v/>
      </c>
      <c r="BW44" s="28" t="str">
        <f t="shared" si="20"/>
        <v/>
      </c>
      <c r="BX44" s="28" t="str">
        <f t="shared" si="20"/>
        <v/>
      </c>
      <c r="BY44" s="28" t="str">
        <f t="shared" si="20"/>
        <v/>
      </c>
      <c r="BZ44" s="28" t="str">
        <f t="shared" si="20"/>
        <v/>
      </c>
      <c r="CA44" s="28" t="str">
        <f t="shared" si="20"/>
        <v/>
      </c>
      <c r="CB44" s="28" t="str">
        <f t="shared" si="20"/>
        <v/>
      </c>
      <c r="CC44" s="28" t="str">
        <f t="shared" si="20"/>
        <v/>
      </c>
      <c r="CE44" s="42" t="str">
        <f t="shared" si="14"/>
        <v/>
      </c>
    </row>
    <row r="45" spans="1:83" s="2" customFormat="1" hidden="1" x14ac:dyDescent="0.3">
      <c r="A45" s="60"/>
      <c r="B45" s="61"/>
      <c r="C45" s="54">
        <f t="shared" si="21"/>
        <v>0</v>
      </c>
      <c r="D45" s="40">
        <f t="shared" si="22"/>
        <v>0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Z45" s="28" t="str">
        <f t="shared" si="18"/>
        <v/>
      </c>
      <c r="BA45" s="28" t="str">
        <f t="shared" si="18"/>
        <v/>
      </c>
      <c r="BB45" s="28" t="str">
        <f t="shared" si="18"/>
        <v/>
      </c>
      <c r="BC45" s="28" t="str">
        <f t="shared" si="18"/>
        <v/>
      </c>
      <c r="BD45" s="28" t="str">
        <f t="shared" si="18"/>
        <v/>
      </c>
      <c r="BE45" s="28" t="str">
        <f t="shared" si="18"/>
        <v/>
      </c>
      <c r="BF45" s="28" t="str">
        <f t="shared" si="18"/>
        <v/>
      </c>
      <c r="BG45" s="28" t="str">
        <f t="shared" si="18"/>
        <v/>
      </c>
      <c r="BH45" s="28" t="str">
        <f t="shared" si="18"/>
        <v/>
      </c>
      <c r="BI45" s="28" t="str">
        <f t="shared" si="18"/>
        <v/>
      </c>
      <c r="BJ45" s="28" t="str">
        <f t="shared" si="18"/>
        <v/>
      </c>
      <c r="BK45" s="28" t="str">
        <f t="shared" si="18"/>
        <v/>
      </c>
      <c r="BL45" s="28" t="str">
        <f t="shared" si="18"/>
        <v/>
      </c>
      <c r="BM45" s="28" t="str">
        <f t="shared" si="18"/>
        <v/>
      </c>
      <c r="BN45" s="28" t="str">
        <f t="shared" si="18"/>
        <v/>
      </c>
      <c r="BO45" s="28" t="str">
        <f t="shared" si="18"/>
        <v/>
      </c>
      <c r="BP45" s="28" t="str">
        <f t="shared" si="17"/>
        <v/>
      </c>
      <c r="BQ45" s="28" t="str">
        <f t="shared" si="17"/>
        <v/>
      </c>
      <c r="BR45" s="28" t="str">
        <f t="shared" si="17"/>
        <v/>
      </c>
      <c r="BS45" s="28" t="str">
        <f t="shared" si="17"/>
        <v/>
      </c>
      <c r="BT45" s="28" t="str">
        <f t="shared" si="17"/>
        <v/>
      </c>
      <c r="BU45" s="28" t="str">
        <f t="shared" si="17"/>
        <v/>
      </c>
      <c r="BV45" s="28" t="str">
        <f t="shared" si="17"/>
        <v/>
      </c>
      <c r="BW45" s="28" t="str">
        <f t="shared" si="20"/>
        <v/>
      </c>
      <c r="BX45" s="28" t="str">
        <f t="shared" si="20"/>
        <v/>
      </c>
      <c r="BY45" s="28" t="str">
        <f t="shared" si="20"/>
        <v/>
      </c>
      <c r="BZ45" s="28" t="str">
        <f t="shared" si="20"/>
        <v/>
      </c>
      <c r="CA45" s="28" t="str">
        <f t="shared" si="20"/>
        <v/>
      </c>
      <c r="CB45" s="28" t="str">
        <f t="shared" si="20"/>
        <v/>
      </c>
      <c r="CC45" s="28" t="str">
        <f t="shared" si="20"/>
        <v/>
      </c>
      <c r="CE45" s="42" t="str">
        <f t="shared" si="14"/>
        <v/>
      </c>
    </row>
    <row r="46" spans="1:83" s="2" customFormat="1" hidden="1" x14ac:dyDescent="0.3">
      <c r="A46" s="60"/>
      <c r="B46" s="61"/>
      <c r="C46" s="54">
        <f t="shared" si="21"/>
        <v>0</v>
      </c>
      <c r="D46" s="40">
        <f t="shared" si="22"/>
        <v>0</v>
      </c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Z46" s="28" t="str">
        <f t="shared" si="18"/>
        <v/>
      </c>
      <c r="BA46" s="28" t="str">
        <f t="shared" si="18"/>
        <v/>
      </c>
      <c r="BB46" s="28" t="str">
        <f t="shared" si="18"/>
        <v/>
      </c>
      <c r="BC46" s="28" t="str">
        <f t="shared" si="18"/>
        <v/>
      </c>
      <c r="BD46" s="28" t="str">
        <f t="shared" si="18"/>
        <v/>
      </c>
      <c r="BE46" s="28" t="str">
        <f t="shared" si="18"/>
        <v/>
      </c>
      <c r="BF46" s="28" t="str">
        <f t="shared" si="18"/>
        <v/>
      </c>
      <c r="BG46" s="28" t="str">
        <f t="shared" si="18"/>
        <v/>
      </c>
      <c r="BH46" s="28" t="str">
        <f t="shared" si="18"/>
        <v/>
      </c>
      <c r="BI46" s="28" t="str">
        <f t="shared" si="18"/>
        <v/>
      </c>
      <c r="BJ46" s="28" t="str">
        <f t="shared" si="18"/>
        <v/>
      </c>
      <c r="BK46" s="28" t="str">
        <f t="shared" si="18"/>
        <v/>
      </c>
      <c r="BL46" s="28" t="str">
        <f t="shared" si="18"/>
        <v/>
      </c>
      <c r="BM46" s="28" t="str">
        <f t="shared" si="18"/>
        <v/>
      </c>
      <c r="BN46" s="28" t="str">
        <f t="shared" si="18"/>
        <v/>
      </c>
      <c r="BO46" s="28" t="str">
        <f t="shared" ref="BO46:CC61" si="23">IF(_xlfn.BITAND(BO$3,$C46)=0,"",IF(LOOKUP(_xlfn.BITAND(BO$3,$C46),$E$3:$AX$3)=_xlfn.BITAND(BO$3,$C46),"x","KO"))</f>
        <v/>
      </c>
      <c r="BP46" s="28" t="str">
        <f t="shared" si="23"/>
        <v/>
      </c>
      <c r="BQ46" s="28" t="str">
        <f t="shared" si="23"/>
        <v/>
      </c>
      <c r="BR46" s="28" t="str">
        <f t="shared" si="23"/>
        <v/>
      </c>
      <c r="BS46" s="28" t="str">
        <f t="shared" si="23"/>
        <v/>
      </c>
      <c r="BT46" s="28" t="str">
        <f t="shared" si="23"/>
        <v/>
      </c>
      <c r="BU46" s="28" t="str">
        <f t="shared" si="23"/>
        <v/>
      </c>
      <c r="BV46" s="28" t="str">
        <f t="shared" si="23"/>
        <v/>
      </c>
      <c r="BW46" s="28" t="str">
        <f t="shared" si="23"/>
        <v/>
      </c>
      <c r="BX46" s="28" t="str">
        <f t="shared" si="23"/>
        <v/>
      </c>
      <c r="BY46" s="28" t="str">
        <f t="shared" si="23"/>
        <v/>
      </c>
      <c r="BZ46" s="28" t="str">
        <f t="shared" si="23"/>
        <v/>
      </c>
      <c r="CA46" s="28" t="str">
        <f t="shared" si="23"/>
        <v/>
      </c>
      <c r="CB46" s="28" t="str">
        <f t="shared" si="23"/>
        <v/>
      </c>
      <c r="CC46" s="28" t="str">
        <f t="shared" si="23"/>
        <v/>
      </c>
      <c r="CE46" s="42" t="str">
        <f t="shared" si="14"/>
        <v/>
      </c>
    </row>
    <row r="47" spans="1:83" s="2" customFormat="1" hidden="1" x14ac:dyDescent="0.3">
      <c r="A47" s="60"/>
      <c r="B47" s="61"/>
      <c r="C47" s="54">
        <f t="shared" si="21"/>
        <v>0</v>
      </c>
      <c r="D47" s="40">
        <f t="shared" si="22"/>
        <v>0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Z47" s="28" t="str">
        <f t="shared" ref="AZ47:BO62" si="24">IF(_xlfn.BITAND(AZ$3,$C47)=0,"",IF(LOOKUP(_xlfn.BITAND(AZ$3,$C47),$E$3:$AX$3)=_xlfn.BITAND(AZ$3,$C47),"x","KO"))</f>
        <v/>
      </c>
      <c r="BA47" s="28" t="str">
        <f t="shared" si="24"/>
        <v/>
      </c>
      <c r="BB47" s="28" t="str">
        <f t="shared" si="24"/>
        <v/>
      </c>
      <c r="BC47" s="28" t="str">
        <f t="shared" si="24"/>
        <v/>
      </c>
      <c r="BD47" s="28" t="str">
        <f t="shared" si="24"/>
        <v/>
      </c>
      <c r="BE47" s="28" t="str">
        <f t="shared" si="24"/>
        <v/>
      </c>
      <c r="BF47" s="28" t="str">
        <f t="shared" si="24"/>
        <v/>
      </c>
      <c r="BG47" s="28" t="str">
        <f t="shared" si="24"/>
        <v/>
      </c>
      <c r="BH47" s="28" t="str">
        <f t="shared" si="24"/>
        <v/>
      </c>
      <c r="BI47" s="28" t="str">
        <f t="shared" si="24"/>
        <v/>
      </c>
      <c r="BJ47" s="28" t="str">
        <f t="shared" si="24"/>
        <v/>
      </c>
      <c r="BK47" s="28" t="str">
        <f t="shared" si="24"/>
        <v/>
      </c>
      <c r="BL47" s="28" t="str">
        <f t="shared" si="24"/>
        <v/>
      </c>
      <c r="BM47" s="28" t="str">
        <f t="shared" si="24"/>
        <v/>
      </c>
      <c r="BN47" s="28" t="str">
        <f t="shared" si="24"/>
        <v/>
      </c>
      <c r="BO47" s="28" t="str">
        <f t="shared" si="24"/>
        <v/>
      </c>
      <c r="BP47" s="28" t="str">
        <f t="shared" si="23"/>
        <v/>
      </c>
      <c r="BQ47" s="28" t="str">
        <f t="shared" si="23"/>
        <v/>
      </c>
      <c r="BR47" s="28" t="str">
        <f t="shared" si="23"/>
        <v/>
      </c>
      <c r="BS47" s="28" t="str">
        <f t="shared" si="23"/>
        <v/>
      </c>
      <c r="BT47" s="28" t="str">
        <f t="shared" si="23"/>
        <v/>
      </c>
      <c r="BU47" s="28" t="str">
        <f t="shared" si="23"/>
        <v/>
      </c>
      <c r="BV47" s="28" t="str">
        <f t="shared" si="23"/>
        <v/>
      </c>
      <c r="BW47" s="28" t="str">
        <f t="shared" si="23"/>
        <v/>
      </c>
      <c r="BX47" s="28" t="str">
        <f t="shared" si="23"/>
        <v/>
      </c>
      <c r="BY47" s="28" t="str">
        <f t="shared" si="23"/>
        <v/>
      </c>
      <c r="BZ47" s="28" t="str">
        <f t="shared" si="23"/>
        <v/>
      </c>
      <c r="CA47" s="28" t="str">
        <f t="shared" si="23"/>
        <v/>
      </c>
      <c r="CB47" s="28" t="str">
        <f t="shared" si="23"/>
        <v/>
      </c>
      <c r="CC47" s="28" t="str">
        <f t="shared" si="23"/>
        <v/>
      </c>
      <c r="CE47" s="42" t="str">
        <f t="shared" si="14"/>
        <v/>
      </c>
    </row>
    <row r="48" spans="1:83" s="2" customFormat="1" hidden="1" x14ac:dyDescent="0.3">
      <c r="A48" s="60"/>
      <c r="B48" s="61"/>
      <c r="C48" s="54">
        <f t="shared" si="21"/>
        <v>0</v>
      </c>
      <c r="D48" s="40">
        <f t="shared" si="22"/>
        <v>0</v>
      </c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Z48" s="28" t="str">
        <f t="shared" si="24"/>
        <v/>
      </c>
      <c r="BA48" s="28" t="str">
        <f t="shared" si="24"/>
        <v/>
      </c>
      <c r="BB48" s="28" t="str">
        <f t="shared" si="24"/>
        <v/>
      </c>
      <c r="BC48" s="28" t="str">
        <f t="shared" si="24"/>
        <v/>
      </c>
      <c r="BD48" s="28" t="str">
        <f t="shared" si="24"/>
        <v/>
      </c>
      <c r="BE48" s="28" t="str">
        <f t="shared" si="24"/>
        <v/>
      </c>
      <c r="BF48" s="28" t="str">
        <f t="shared" si="24"/>
        <v/>
      </c>
      <c r="BG48" s="28" t="str">
        <f t="shared" si="24"/>
        <v/>
      </c>
      <c r="BH48" s="28" t="str">
        <f t="shared" si="24"/>
        <v/>
      </c>
      <c r="BI48" s="28" t="str">
        <f t="shared" si="24"/>
        <v/>
      </c>
      <c r="BJ48" s="28" t="str">
        <f t="shared" si="24"/>
        <v/>
      </c>
      <c r="BK48" s="28" t="str">
        <f t="shared" si="24"/>
        <v/>
      </c>
      <c r="BL48" s="28" t="str">
        <f t="shared" si="24"/>
        <v/>
      </c>
      <c r="BM48" s="28" t="str">
        <f t="shared" si="24"/>
        <v/>
      </c>
      <c r="BN48" s="28" t="str">
        <f t="shared" si="24"/>
        <v/>
      </c>
      <c r="BO48" s="28" t="str">
        <f t="shared" si="24"/>
        <v/>
      </c>
      <c r="BP48" s="28" t="str">
        <f t="shared" si="23"/>
        <v/>
      </c>
      <c r="BQ48" s="28" t="str">
        <f t="shared" si="23"/>
        <v/>
      </c>
      <c r="BR48" s="28" t="str">
        <f t="shared" si="23"/>
        <v/>
      </c>
      <c r="BS48" s="28" t="str">
        <f t="shared" si="23"/>
        <v/>
      </c>
      <c r="BT48" s="28" t="str">
        <f t="shared" si="23"/>
        <v/>
      </c>
      <c r="BU48" s="28" t="str">
        <f t="shared" si="23"/>
        <v/>
      </c>
      <c r="BV48" s="28" t="str">
        <f t="shared" si="23"/>
        <v/>
      </c>
      <c r="BW48" s="28" t="str">
        <f t="shared" si="23"/>
        <v/>
      </c>
      <c r="BX48" s="28" t="str">
        <f t="shared" si="23"/>
        <v/>
      </c>
      <c r="BY48" s="28" t="str">
        <f t="shared" si="23"/>
        <v/>
      </c>
      <c r="BZ48" s="28" t="str">
        <f t="shared" si="23"/>
        <v/>
      </c>
      <c r="CA48" s="28" t="str">
        <f t="shared" si="23"/>
        <v/>
      </c>
      <c r="CB48" s="28" t="str">
        <f t="shared" si="23"/>
        <v/>
      </c>
      <c r="CC48" s="28" t="str">
        <f t="shared" si="23"/>
        <v/>
      </c>
      <c r="CE48" s="42" t="str">
        <f t="shared" si="14"/>
        <v/>
      </c>
    </row>
    <row r="49" spans="1:83" s="2" customFormat="1" hidden="1" x14ac:dyDescent="0.3">
      <c r="A49" s="60"/>
      <c r="B49" s="61"/>
      <c r="C49" s="54">
        <f t="shared" si="21"/>
        <v>0</v>
      </c>
      <c r="D49" s="40">
        <f t="shared" si="22"/>
        <v>0</v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Z49" s="28" t="str">
        <f t="shared" si="24"/>
        <v/>
      </c>
      <c r="BA49" s="28" t="str">
        <f t="shared" si="24"/>
        <v/>
      </c>
      <c r="BB49" s="28" t="str">
        <f t="shared" si="24"/>
        <v/>
      </c>
      <c r="BC49" s="28" t="str">
        <f t="shared" si="24"/>
        <v/>
      </c>
      <c r="BD49" s="28" t="str">
        <f t="shared" si="24"/>
        <v/>
      </c>
      <c r="BE49" s="28" t="str">
        <f t="shared" si="24"/>
        <v/>
      </c>
      <c r="BF49" s="28" t="str">
        <f t="shared" si="24"/>
        <v/>
      </c>
      <c r="BG49" s="28" t="str">
        <f t="shared" si="24"/>
        <v/>
      </c>
      <c r="BH49" s="28" t="str">
        <f t="shared" si="24"/>
        <v/>
      </c>
      <c r="BI49" s="28" t="str">
        <f t="shared" si="24"/>
        <v/>
      </c>
      <c r="BJ49" s="28" t="str">
        <f t="shared" si="24"/>
        <v/>
      </c>
      <c r="BK49" s="28" t="str">
        <f t="shared" si="24"/>
        <v/>
      </c>
      <c r="BL49" s="28" t="str">
        <f t="shared" si="24"/>
        <v/>
      </c>
      <c r="BM49" s="28" t="str">
        <f t="shared" si="24"/>
        <v/>
      </c>
      <c r="BN49" s="28" t="str">
        <f t="shared" si="24"/>
        <v/>
      </c>
      <c r="BO49" s="28" t="str">
        <f t="shared" si="24"/>
        <v/>
      </c>
      <c r="BP49" s="28" t="str">
        <f t="shared" si="23"/>
        <v/>
      </c>
      <c r="BQ49" s="28" t="str">
        <f t="shared" si="23"/>
        <v/>
      </c>
      <c r="BR49" s="28" t="str">
        <f t="shared" si="23"/>
        <v/>
      </c>
      <c r="BS49" s="28" t="str">
        <f t="shared" si="23"/>
        <v/>
      </c>
      <c r="BT49" s="28" t="str">
        <f t="shared" si="23"/>
        <v/>
      </c>
      <c r="BU49" s="28" t="str">
        <f t="shared" si="23"/>
        <v/>
      </c>
      <c r="BV49" s="28" t="str">
        <f t="shared" si="23"/>
        <v/>
      </c>
      <c r="BW49" s="28" t="str">
        <f t="shared" si="23"/>
        <v/>
      </c>
      <c r="BX49" s="28" t="str">
        <f t="shared" si="23"/>
        <v/>
      </c>
      <c r="BY49" s="28" t="str">
        <f t="shared" si="23"/>
        <v/>
      </c>
      <c r="BZ49" s="28" t="str">
        <f t="shared" si="23"/>
        <v/>
      </c>
      <c r="CA49" s="28" t="str">
        <f t="shared" si="23"/>
        <v/>
      </c>
      <c r="CB49" s="28" t="str">
        <f t="shared" si="23"/>
        <v/>
      </c>
      <c r="CC49" s="28" t="str">
        <f t="shared" si="23"/>
        <v/>
      </c>
      <c r="CE49" s="42" t="str">
        <f t="shared" si="14"/>
        <v/>
      </c>
    </row>
    <row r="50" spans="1:83" s="2" customFormat="1" hidden="1" x14ac:dyDescent="0.3">
      <c r="A50" s="60"/>
      <c r="B50" s="61"/>
      <c r="C50" s="54">
        <f t="shared" si="21"/>
        <v>0</v>
      </c>
      <c r="D50" s="40">
        <f t="shared" si="22"/>
        <v>0</v>
      </c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Z50" s="28" t="str">
        <f t="shared" si="24"/>
        <v/>
      </c>
      <c r="BA50" s="28" t="str">
        <f t="shared" si="24"/>
        <v/>
      </c>
      <c r="BB50" s="28" t="str">
        <f t="shared" si="24"/>
        <v/>
      </c>
      <c r="BC50" s="28" t="str">
        <f t="shared" si="24"/>
        <v/>
      </c>
      <c r="BD50" s="28" t="str">
        <f t="shared" si="24"/>
        <v/>
      </c>
      <c r="BE50" s="28" t="str">
        <f t="shared" si="24"/>
        <v/>
      </c>
      <c r="BF50" s="28" t="str">
        <f t="shared" si="24"/>
        <v/>
      </c>
      <c r="BG50" s="28" t="str">
        <f t="shared" si="24"/>
        <v/>
      </c>
      <c r="BH50" s="28" t="str">
        <f t="shared" si="24"/>
        <v/>
      </c>
      <c r="BI50" s="28" t="str">
        <f t="shared" si="24"/>
        <v/>
      </c>
      <c r="BJ50" s="28" t="str">
        <f t="shared" si="24"/>
        <v/>
      </c>
      <c r="BK50" s="28" t="str">
        <f t="shared" si="24"/>
        <v/>
      </c>
      <c r="BL50" s="28" t="str">
        <f t="shared" si="24"/>
        <v/>
      </c>
      <c r="BM50" s="28" t="str">
        <f t="shared" si="24"/>
        <v/>
      </c>
      <c r="BN50" s="28" t="str">
        <f t="shared" si="24"/>
        <v/>
      </c>
      <c r="BO50" s="28" t="str">
        <f t="shared" si="24"/>
        <v/>
      </c>
      <c r="BP50" s="28" t="str">
        <f t="shared" si="23"/>
        <v/>
      </c>
      <c r="BQ50" s="28" t="str">
        <f t="shared" si="23"/>
        <v/>
      </c>
      <c r="BR50" s="28" t="str">
        <f t="shared" si="23"/>
        <v/>
      </c>
      <c r="BS50" s="28" t="str">
        <f t="shared" si="23"/>
        <v/>
      </c>
      <c r="BT50" s="28" t="str">
        <f t="shared" si="23"/>
        <v/>
      </c>
      <c r="BU50" s="28" t="str">
        <f t="shared" si="23"/>
        <v/>
      </c>
      <c r="BV50" s="28" t="str">
        <f t="shared" si="23"/>
        <v/>
      </c>
      <c r="BW50" s="28" t="str">
        <f t="shared" si="23"/>
        <v/>
      </c>
      <c r="BX50" s="28" t="str">
        <f t="shared" si="23"/>
        <v/>
      </c>
      <c r="BY50" s="28" t="str">
        <f t="shared" si="23"/>
        <v/>
      </c>
      <c r="BZ50" s="28" t="str">
        <f t="shared" si="23"/>
        <v/>
      </c>
      <c r="CA50" s="28" t="str">
        <f t="shared" si="23"/>
        <v/>
      </c>
      <c r="CB50" s="28" t="str">
        <f t="shared" si="23"/>
        <v/>
      </c>
      <c r="CC50" s="28" t="str">
        <f t="shared" si="23"/>
        <v/>
      </c>
      <c r="CE50" s="42" t="str">
        <f t="shared" si="14"/>
        <v/>
      </c>
    </row>
    <row r="51" spans="1:83" s="2" customFormat="1" hidden="1" x14ac:dyDescent="0.3">
      <c r="A51" s="60"/>
      <c r="B51" s="61"/>
      <c r="C51" s="54">
        <f t="shared" si="21"/>
        <v>0</v>
      </c>
      <c r="D51" s="40">
        <f t="shared" si="22"/>
        <v>0</v>
      </c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Z51" s="28" t="str">
        <f t="shared" si="24"/>
        <v/>
      </c>
      <c r="BA51" s="28" t="str">
        <f t="shared" si="24"/>
        <v/>
      </c>
      <c r="BB51" s="28" t="str">
        <f t="shared" si="24"/>
        <v/>
      </c>
      <c r="BC51" s="28" t="str">
        <f t="shared" si="24"/>
        <v/>
      </c>
      <c r="BD51" s="28" t="str">
        <f t="shared" si="24"/>
        <v/>
      </c>
      <c r="BE51" s="28" t="str">
        <f t="shared" si="24"/>
        <v/>
      </c>
      <c r="BF51" s="28" t="str">
        <f t="shared" si="24"/>
        <v/>
      </c>
      <c r="BG51" s="28" t="str">
        <f t="shared" si="24"/>
        <v/>
      </c>
      <c r="BH51" s="28" t="str">
        <f t="shared" si="24"/>
        <v/>
      </c>
      <c r="BI51" s="28" t="str">
        <f t="shared" si="24"/>
        <v/>
      </c>
      <c r="BJ51" s="28" t="str">
        <f t="shared" si="24"/>
        <v/>
      </c>
      <c r="BK51" s="28" t="str">
        <f t="shared" si="24"/>
        <v/>
      </c>
      <c r="BL51" s="28" t="str">
        <f t="shared" si="24"/>
        <v/>
      </c>
      <c r="BM51" s="28" t="str">
        <f t="shared" si="24"/>
        <v/>
      </c>
      <c r="BN51" s="28" t="str">
        <f t="shared" si="24"/>
        <v/>
      </c>
      <c r="BO51" s="28" t="str">
        <f t="shared" si="24"/>
        <v/>
      </c>
      <c r="BP51" s="28" t="str">
        <f t="shared" si="23"/>
        <v/>
      </c>
      <c r="BQ51" s="28" t="str">
        <f t="shared" si="23"/>
        <v/>
      </c>
      <c r="BR51" s="28" t="str">
        <f t="shared" si="23"/>
        <v/>
      </c>
      <c r="BS51" s="28" t="str">
        <f t="shared" si="23"/>
        <v/>
      </c>
      <c r="BT51" s="28" t="str">
        <f t="shared" si="23"/>
        <v/>
      </c>
      <c r="BU51" s="28" t="str">
        <f t="shared" si="23"/>
        <v/>
      </c>
      <c r="BV51" s="28" t="str">
        <f t="shared" si="23"/>
        <v/>
      </c>
      <c r="BW51" s="28" t="str">
        <f t="shared" si="23"/>
        <v/>
      </c>
      <c r="BX51" s="28" t="str">
        <f t="shared" si="23"/>
        <v/>
      </c>
      <c r="BY51" s="28" t="str">
        <f t="shared" si="23"/>
        <v/>
      </c>
      <c r="BZ51" s="28" t="str">
        <f t="shared" si="23"/>
        <v/>
      </c>
      <c r="CA51" s="28" t="str">
        <f t="shared" si="23"/>
        <v/>
      </c>
      <c r="CB51" s="28" t="str">
        <f t="shared" si="23"/>
        <v/>
      </c>
      <c r="CC51" s="28" t="str">
        <f t="shared" si="23"/>
        <v/>
      </c>
      <c r="CE51" s="42" t="str">
        <f t="shared" si="14"/>
        <v/>
      </c>
    </row>
    <row r="52" spans="1:83" s="2" customFormat="1" hidden="1" x14ac:dyDescent="0.3">
      <c r="A52" s="60"/>
      <c r="B52" s="61"/>
      <c r="C52" s="54">
        <f t="shared" si="21"/>
        <v>0</v>
      </c>
      <c r="D52" s="40">
        <f t="shared" si="22"/>
        <v>0</v>
      </c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Z52" s="28" t="str">
        <f t="shared" si="24"/>
        <v/>
      </c>
      <c r="BA52" s="28" t="str">
        <f t="shared" si="24"/>
        <v/>
      </c>
      <c r="BB52" s="28" t="str">
        <f t="shared" si="24"/>
        <v/>
      </c>
      <c r="BC52" s="28" t="str">
        <f t="shared" si="24"/>
        <v/>
      </c>
      <c r="BD52" s="28" t="str">
        <f t="shared" si="24"/>
        <v/>
      </c>
      <c r="BE52" s="28" t="str">
        <f t="shared" si="24"/>
        <v/>
      </c>
      <c r="BF52" s="28" t="str">
        <f t="shared" si="24"/>
        <v/>
      </c>
      <c r="BG52" s="28" t="str">
        <f t="shared" si="24"/>
        <v/>
      </c>
      <c r="BH52" s="28" t="str">
        <f t="shared" si="24"/>
        <v/>
      </c>
      <c r="BI52" s="28" t="str">
        <f t="shared" si="24"/>
        <v/>
      </c>
      <c r="BJ52" s="28" t="str">
        <f t="shared" si="24"/>
        <v/>
      </c>
      <c r="BK52" s="28" t="str">
        <f t="shared" si="24"/>
        <v/>
      </c>
      <c r="BL52" s="28" t="str">
        <f t="shared" si="24"/>
        <v/>
      </c>
      <c r="BM52" s="28" t="str">
        <f t="shared" si="24"/>
        <v/>
      </c>
      <c r="BN52" s="28" t="str">
        <f t="shared" si="24"/>
        <v/>
      </c>
      <c r="BO52" s="28" t="str">
        <f t="shared" si="24"/>
        <v/>
      </c>
      <c r="BP52" s="28" t="str">
        <f t="shared" si="23"/>
        <v/>
      </c>
      <c r="BQ52" s="28" t="str">
        <f t="shared" si="23"/>
        <v/>
      </c>
      <c r="BR52" s="28" t="str">
        <f t="shared" si="23"/>
        <v/>
      </c>
      <c r="BS52" s="28" t="str">
        <f t="shared" si="23"/>
        <v/>
      </c>
      <c r="BT52" s="28" t="str">
        <f t="shared" si="23"/>
        <v/>
      </c>
      <c r="BU52" s="28" t="str">
        <f t="shared" si="23"/>
        <v/>
      </c>
      <c r="BV52" s="28" t="str">
        <f t="shared" si="23"/>
        <v/>
      </c>
      <c r="BW52" s="28" t="str">
        <f t="shared" si="23"/>
        <v/>
      </c>
      <c r="BX52" s="28" t="str">
        <f t="shared" si="23"/>
        <v/>
      </c>
      <c r="BY52" s="28" t="str">
        <f t="shared" si="23"/>
        <v/>
      </c>
      <c r="BZ52" s="28" t="str">
        <f t="shared" si="23"/>
        <v/>
      </c>
      <c r="CA52" s="28" t="str">
        <f t="shared" si="23"/>
        <v/>
      </c>
      <c r="CB52" s="28" t="str">
        <f t="shared" si="23"/>
        <v/>
      </c>
      <c r="CC52" s="28" t="str">
        <f t="shared" si="23"/>
        <v/>
      </c>
      <c r="CE52" s="42" t="str">
        <f t="shared" si="14"/>
        <v/>
      </c>
    </row>
    <row r="53" spans="1:83" s="2" customFormat="1" hidden="1" x14ac:dyDescent="0.3">
      <c r="A53" s="60"/>
      <c r="B53" s="61"/>
      <c r="C53" s="54">
        <f t="shared" si="21"/>
        <v>0</v>
      </c>
      <c r="D53" s="40">
        <f t="shared" si="22"/>
        <v>0</v>
      </c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Z53" s="28" t="str">
        <f t="shared" si="24"/>
        <v/>
      </c>
      <c r="BA53" s="28" t="str">
        <f t="shared" si="24"/>
        <v/>
      </c>
      <c r="BB53" s="28" t="str">
        <f t="shared" si="24"/>
        <v/>
      </c>
      <c r="BC53" s="28" t="str">
        <f t="shared" si="24"/>
        <v/>
      </c>
      <c r="BD53" s="28" t="str">
        <f t="shared" si="24"/>
        <v/>
      </c>
      <c r="BE53" s="28" t="str">
        <f t="shared" si="24"/>
        <v/>
      </c>
      <c r="BF53" s="28" t="str">
        <f t="shared" si="24"/>
        <v/>
      </c>
      <c r="BG53" s="28" t="str">
        <f t="shared" si="24"/>
        <v/>
      </c>
      <c r="BH53" s="28" t="str">
        <f t="shared" si="24"/>
        <v/>
      </c>
      <c r="BI53" s="28" t="str">
        <f t="shared" si="24"/>
        <v/>
      </c>
      <c r="BJ53" s="28" t="str">
        <f t="shared" si="24"/>
        <v/>
      </c>
      <c r="BK53" s="28" t="str">
        <f t="shared" si="24"/>
        <v/>
      </c>
      <c r="BL53" s="28" t="str">
        <f t="shared" si="24"/>
        <v/>
      </c>
      <c r="BM53" s="28" t="str">
        <f t="shared" si="24"/>
        <v/>
      </c>
      <c r="BN53" s="28" t="str">
        <f t="shared" si="24"/>
        <v/>
      </c>
      <c r="BO53" s="28" t="str">
        <f t="shared" si="24"/>
        <v/>
      </c>
      <c r="BP53" s="28" t="str">
        <f t="shared" si="23"/>
        <v/>
      </c>
      <c r="BQ53" s="28" t="str">
        <f t="shared" si="23"/>
        <v/>
      </c>
      <c r="BR53" s="28" t="str">
        <f t="shared" si="23"/>
        <v/>
      </c>
      <c r="BS53" s="28" t="str">
        <f t="shared" si="23"/>
        <v/>
      </c>
      <c r="BT53" s="28" t="str">
        <f t="shared" si="23"/>
        <v/>
      </c>
      <c r="BU53" s="28" t="str">
        <f t="shared" si="23"/>
        <v/>
      </c>
      <c r="BV53" s="28" t="str">
        <f t="shared" si="23"/>
        <v/>
      </c>
      <c r="BW53" s="28" t="str">
        <f t="shared" si="23"/>
        <v/>
      </c>
      <c r="BX53" s="28" t="str">
        <f t="shared" si="23"/>
        <v/>
      </c>
      <c r="BY53" s="28" t="str">
        <f t="shared" si="23"/>
        <v/>
      </c>
      <c r="BZ53" s="28" t="str">
        <f t="shared" si="23"/>
        <v/>
      </c>
      <c r="CA53" s="28" t="str">
        <f t="shared" si="23"/>
        <v/>
      </c>
      <c r="CB53" s="28" t="str">
        <f t="shared" si="23"/>
        <v/>
      </c>
      <c r="CC53" s="28" t="str">
        <f t="shared" si="23"/>
        <v/>
      </c>
      <c r="CE53" s="42" t="str">
        <f t="shared" si="14"/>
        <v/>
      </c>
    </row>
    <row r="54" spans="1:83" s="2" customFormat="1" hidden="1" x14ac:dyDescent="0.3">
      <c r="A54" s="60"/>
      <c r="B54" s="61"/>
      <c r="C54" s="54">
        <f t="shared" si="21"/>
        <v>0</v>
      </c>
      <c r="D54" s="40">
        <f t="shared" si="22"/>
        <v>0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Z54" s="28" t="str">
        <f t="shared" si="24"/>
        <v/>
      </c>
      <c r="BA54" s="28" t="str">
        <f t="shared" si="24"/>
        <v/>
      </c>
      <c r="BB54" s="28" t="str">
        <f t="shared" si="24"/>
        <v/>
      </c>
      <c r="BC54" s="28" t="str">
        <f t="shared" si="24"/>
        <v/>
      </c>
      <c r="BD54" s="28" t="str">
        <f t="shared" si="24"/>
        <v/>
      </c>
      <c r="BE54" s="28" t="str">
        <f t="shared" si="24"/>
        <v/>
      </c>
      <c r="BF54" s="28" t="str">
        <f t="shared" si="24"/>
        <v/>
      </c>
      <c r="BG54" s="28" t="str">
        <f t="shared" si="24"/>
        <v/>
      </c>
      <c r="BH54" s="28" t="str">
        <f t="shared" si="24"/>
        <v/>
      </c>
      <c r="BI54" s="28" t="str">
        <f t="shared" si="24"/>
        <v/>
      </c>
      <c r="BJ54" s="28" t="str">
        <f t="shared" si="24"/>
        <v/>
      </c>
      <c r="BK54" s="28" t="str">
        <f t="shared" si="24"/>
        <v/>
      </c>
      <c r="BL54" s="28" t="str">
        <f t="shared" si="24"/>
        <v/>
      </c>
      <c r="BM54" s="28" t="str">
        <f t="shared" si="24"/>
        <v/>
      </c>
      <c r="BN54" s="28" t="str">
        <f t="shared" si="24"/>
        <v/>
      </c>
      <c r="BO54" s="28" t="str">
        <f t="shared" si="24"/>
        <v/>
      </c>
      <c r="BP54" s="28" t="str">
        <f t="shared" si="23"/>
        <v/>
      </c>
      <c r="BQ54" s="28" t="str">
        <f t="shared" si="23"/>
        <v/>
      </c>
      <c r="BR54" s="28" t="str">
        <f t="shared" si="23"/>
        <v/>
      </c>
      <c r="BS54" s="28" t="str">
        <f t="shared" si="23"/>
        <v/>
      </c>
      <c r="BT54" s="28" t="str">
        <f t="shared" si="23"/>
        <v/>
      </c>
      <c r="BU54" s="28" t="str">
        <f t="shared" si="23"/>
        <v/>
      </c>
      <c r="BV54" s="28" t="str">
        <f t="shared" si="23"/>
        <v/>
      </c>
      <c r="BW54" s="28" t="str">
        <f t="shared" si="23"/>
        <v/>
      </c>
      <c r="BX54" s="28" t="str">
        <f t="shared" si="23"/>
        <v/>
      </c>
      <c r="BY54" s="28" t="str">
        <f t="shared" si="23"/>
        <v/>
      </c>
      <c r="BZ54" s="28" t="str">
        <f t="shared" si="23"/>
        <v/>
      </c>
      <c r="CA54" s="28" t="str">
        <f t="shared" si="23"/>
        <v/>
      </c>
      <c r="CB54" s="28" t="str">
        <f t="shared" si="23"/>
        <v/>
      </c>
      <c r="CC54" s="28" t="str">
        <f t="shared" si="23"/>
        <v/>
      </c>
      <c r="CE54" s="42" t="str">
        <f t="shared" si="14"/>
        <v/>
      </c>
    </row>
    <row r="55" spans="1:83" s="2" customFormat="1" hidden="1" x14ac:dyDescent="0.3">
      <c r="A55" s="60"/>
      <c r="B55" s="61"/>
      <c r="C55" s="54">
        <f t="shared" si="21"/>
        <v>0</v>
      </c>
      <c r="D55" s="40">
        <f t="shared" si="22"/>
        <v>0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Z55" s="28" t="str">
        <f t="shared" si="24"/>
        <v/>
      </c>
      <c r="BA55" s="28" t="str">
        <f t="shared" si="24"/>
        <v/>
      </c>
      <c r="BB55" s="28" t="str">
        <f t="shared" si="24"/>
        <v/>
      </c>
      <c r="BC55" s="28" t="str">
        <f t="shared" si="24"/>
        <v/>
      </c>
      <c r="BD55" s="28" t="str">
        <f t="shared" si="24"/>
        <v/>
      </c>
      <c r="BE55" s="28" t="str">
        <f t="shared" si="24"/>
        <v/>
      </c>
      <c r="BF55" s="28" t="str">
        <f t="shared" si="24"/>
        <v/>
      </c>
      <c r="BG55" s="28" t="str">
        <f t="shared" si="24"/>
        <v/>
      </c>
      <c r="BH55" s="28" t="str">
        <f t="shared" si="24"/>
        <v/>
      </c>
      <c r="BI55" s="28" t="str">
        <f t="shared" si="24"/>
        <v/>
      </c>
      <c r="BJ55" s="28" t="str">
        <f t="shared" si="24"/>
        <v/>
      </c>
      <c r="BK55" s="28" t="str">
        <f t="shared" si="24"/>
        <v/>
      </c>
      <c r="BL55" s="28" t="str">
        <f t="shared" si="24"/>
        <v/>
      </c>
      <c r="BM55" s="28" t="str">
        <f t="shared" si="24"/>
        <v/>
      </c>
      <c r="BN55" s="28" t="str">
        <f t="shared" si="24"/>
        <v/>
      </c>
      <c r="BO55" s="28" t="str">
        <f t="shared" si="24"/>
        <v/>
      </c>
      <c r="BP55" s="28" t="str">
        <f t="shared" si="23"/>
        <v/>
      </c>
      <c r="BQ55" s="28" t="str">
        <f t="shared" si="23"/>
        <v/>
      </c>
      <c r="BR55" s="28" t="str">
        <f t="shared" si="23"/>
        <v/>
      </c>
      <c r="BS55" s="28" t="str">
        <f t="shared" si="23"/>
        <v/>
      </c>
      <c r="BT55" s="28" t="str">
        <f t="shared" si="23"/>
        <v/>
      </c>
      <c r="BU55" s="28" t="str">
        <f t="shared" si="23"/>
        <v/>
      </c>
      <c r="BV55" s="28" t="str">
        <f t="shared" si="23"/>
        <v/>
      </c>
      <c r="BW55" s="28" t="str">
        <f t="shared" si="23"/>
        <v/>
      </c>
      <c r="BX55" s="28" t="str">
        <f t="shared" si="23"/>
        <v/>
      </c>
      <c r="BY55" s="28" t="str">
        <f t="shared" si="23"/>
        <v/>
      </c>
      <c r="BZ55" s="28" t="str">
        <f t="shared" si="23"/>
        <v/>
      </c>
      <c r="CA55" s="28" t="str">
        <f t="shared" si="23"/>
        <v/>
      </c>
      <c r="CB55" s="28" t="str">
        <f t="shared" si="23"/>
        <v/>
      </c>
      <c r="CC55" s="28" t="str">
        <f t="shared" si="23"/>
        <v/>
      </c>
      <c r="CE55" s="42" t="str">
        <f t="shared" si="14"/>
        <v/>
      </c>
    </row>
    <row r="56" spans="1:83" s="2" customFormat="1" hidden="1" x14ac:dyDescent="0.3">
      <c r="A56" s="60"/>
      <c r="B56" s="61"/>
      <c r="C56" s="54">
        <f t="shared" si="21"/>
        <v>0</v>
      </c>
      <c r="D56" s="40">
        <f t="shared" si="22"/>
        <v>0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Z56" s="28" t="str">
        <f t="shared" si="24"/>
        <v/>
      </c>
      <c r="BA56" s="28" t="str">
        <f t="shared" si="24"/>
        <v/>
      </c>
      <c r="BB56" s="28" t="str">
        <f t="shared" si="24"/>
        <v/>
      </c>
      <c r="BC56" s="28" t="str">
        <f t="shared" si="24"/>
        <v/>
      </c>
      <c r="BD56" s="28" t="str">
        <f t="shared" si="24"/>
        <v/>
      </c>
      <c r="BE56" s="28" t="str">
        <f t="shared" si="24"/>
        <v/>
      </c>
      <c r="BF56" s="28" t="str">
        <f t="shared" si="24"/>
        <v/>
      </c>
      <c r="BG56" s="28" t="str">
        <f t="shared" si="24"/>
        <v/>
      </c>
      <c r="BH56" s="28" t="str">
        <f t="shared" si="24"/>
        <v/>
      </c>
      <c r="BI56" s="28" t="str">
        <f t="shared" si="24"/>
        <v/>
      </c>
      <c r="BJ56" s="28" t="str">
        <f t="shared" si="24"/>
        <v/>
      </c>
      <c r="BK56" s="28" t="str">
        <f t="shared" si="24"/>
        <v/>
      </c>
      <c r="BL56" s="28" t="str">
        <f t="shared" si="24"/>
        <v/>
      </c>
      <c r="BM56" s="28" t="str">
        <f t="shared" si="24"/>
        <v/>
      </c>
      <c r="BN56" s="28" t="str">
        <f t="shared" si="24"/>
        <v/>
      </c>
      <c r="BO56" s="28" t="str">
        <f t="shared" si="24"/>
        <v/>
      </c>
      <c r="BP56" s="28" t="str">
        <f t="shared" si="23"/>
        <v/>
      </c>
      <c r="BQ56" s="28" t="str">
        <f t="shared" si="23"/>
        <v/>
      </c>
      <c r="BR56" s="28" t="str">
        <f t="shared" si="23"/>
        <v/>
      </c>
      <c r="BS56" s="28" t="str">
        <f t="shared" si="23"/>
        <v/>
      </c>
      <c r="BT56" s="28" t="str">
        <f t="shared" si="23"/>
        <v/>
      </c>
      <c r="BU56" s="28" t="str">
        <f t="shared" si="23"/>
        <v/>
      </c>
      <c r="BV56" s="28" t="str">
        <f t="shared" si="23"/>
        <v/>
      </c>
      <c r="BW56" s="28" t="str">
        <f t="shared" si="23"/>
        <v/>
      </c>
      <c r="BX56" s="28" t="str">
        <f t="shared" si="23"/>
        <v/>
      </c>
      <c r="BY56" s="28" t="str">
        <f t="shared" si="23"/>
        <v/>
      </c>
      <c r="BZ56" s="28" t="str">
        <f t="shared" si="23"/>
        <v/>
      </c>
      <c r="CA56" s="28" t="str">
        <f t="shared" si="23"/>
        <v/>
      </c>
      <c r="CB56" s="28" t="str">
        <f t="shared" si="23"/>
        <v/>
      </c>
      <c r="CC56" s="28" t="str">
        <f t="shared" si="23"/>
        <v/>
      </c>
      <c r="CE56" s="42" t="str">
        <f t="shared" si="14"/>
        <v/>
      </c>
    </row>
    <row r="57" spans="1:83" s="2" customFormat="1" hidden="1" x14ac:dyDescent="0.3">
      <c r="A57" s="60"/>
      <c r="B57" s="61"/>
      <c r="C57" s="54">
        <f t="shared" si="21"/>
        <v>0</v>
      </c>
      <c r="D57" s="40">
        <f t="shared" si="22"/>
        <v>0</v>
      </c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Z57" s="28" t="str">
        <f t="shared" si="24"/>
        <v/>
      </c>
      <c r="BA57" s="28" t="str">
        <f t="shared" si="24"/>
        <v/>
      </c>
      <c r="BB57" s="28" t="str">
        <f t="shared" si="24"/>
        <v/>
      </c>
      <c r="BC57" s="28" t="str">
        <f t="shared" si="24"/>
        <v/>
      </c>
      <c r="BD57" s="28" t="str">
        <f t="shared" si="24"/>
        <v/>
      </c>
      <c r="BE57" s="28" t="str">
        <f t="shared" si="24"/>
        <v/>
      </c>
      <c r="BF57" s="28" t="str">
        <f t="shared" si="24"/>
        <v/>
      </c>
      <c r="BG57" s="28" t="str">
        <f t="shared" si="24"/>
        <v/>
      </c>
      <c r="BH57" s="28" t="str">
        <f t="shared" si="24"/>
        <v/>
      </c>
      <c r="BI57" s="28" t="str">
        <f t="shared" si="24"/>
        <v/>
      </c>
      <c r="BJ57" s="28" t="str">
        <f t="shared" si="24"/>
        <v/>
      </c>
      <c r="BK57" s="28" t="str">
        <f t="shared" si="24"/>
        <v/>
      </c>
      <c r="BL57" s="28" t="str">
        <f t="shared" si="24"/>
        <v/>
      </c>
      <c r="BM57" s="28" t="str">
        <f t="shared" si="24"/>
        <v/>
      </c>
      <c r="BN57" s="28" t="str">
        <f t="shared" si="24"/>
        <v/>
      </c>
      <c r="BO57" s="28" t="str">
        <f t="shared" si="24"/>
        <v/>
      </c>
      <c r="BP57" s="28" t="str">
        <f t="shared" si="23"/>
        <v/>
      </c>
      <c r="BQ57" s="28" t="str">
        <f t="shared" si="23"/>
        <v/>
      </c>
      <c r="BR57" s="28" t="str">
        <f t="shared" si="23"/>
        <v/>
      </c>
      <c r="BS57" s="28" t="str">
        <f t="shared" si="23"/>
        <v/>
      </c>
      <c r="BT57" s="28" t="str">
        <f t="shared" si="23"/>
        <v/>
      </c>
      <c r="BU57" s="28" t="str">
        <f t="shared" si="23"/>
        <v/>
      </c>
      <c r="BV57" s="28" t="str">
        <f t="shared" si="23"/>
        <v/>
      </c>
      <c r="BW57" s="28" t="str">
        <f t="shared" si="23"/>
        <v/>
      </c>
      <c r="BX57" s="28" t="str">
        <f t="shared" si="23"/>
        <v/>
      </c>
      <c r="BY57" s="28" t="str">
        <f t="shared" si="23"/>
        <v/>
      </c>
      <c r="BZ57" s="28" t="str">
        <f t="shared" si="23"/>
        <v/>
      </c>
      <c r="CA57" s="28" t="str">
        <f t="shared" si="23"/>
        <v/>
      </c>
      <c r="CB57" s="28" t="str">
        <f t="shared" si="23"/>
        <v/>
      </c>
      <c r="CC57" s="28" t="str">
        <f t="shared" si="23"/>
        <v/>
      </c>
      <c r="CE57" s="42" t="str">
        <f t="shared" si="14"/>
        <v/>
      </c>
    </row>
    <row r="58" spans="1:83" s="2" customFormat="1" hidden="1" x14ac:dyDescent="0.3">
      <c r="A58" s="60"/>
      <c r="B58" s="61"/>
      <c r="C58" s="54">
        <f t="shared" si="21"/>
        <v>0</v>
      </c>
      <c r="D58" s="40">
        <f t="shared" si="22"/>
        <v>0</v>
      </c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Z58" s="28" t="str">
        <f t="shared" si="24"/>
        <v/>
      </c>
      <c r="BA58" s="28" t="str">
        <f t="shared" si="24"/>
        <v/>
      </c>
      <c r="BB58" s="28" t="str">
        <f t="shared" si="24"/>
        <v/>
      </c>
      <c r="BC58" s="28" t="str">
        <f t="shared" si="24"/>
        <v/>
      </c>
      <c r="BD58" s="28" t="str">
        <f t="shared" si="24"/>
        <v/>
      </c>
      <c r="BE58" s="28" t="str">
        <f t="shared" si="24"/>
        <v/>
      </c>
      <c r="BF58" s="28" t="str">
        <f t="shared" si="24"/>
        <v/>
      </c>
      <c r="BG58" s="28" t="str">
        <f t="shared" si="24"/>
        <v/>
      </c>
      <c r="BH58" s="28" t="str">
        <f t="shared" si="24"/>
        <v/>
      </c>
      <c r="BI58" s="28" t="str">
        <f t="shared" si="24"/>
        <v/>
      </c>
      <c r="BJ58" s="28" t="str">
        <f t="shared" si="24"/>
        <v/>
      </c>
      <c r="BK58" s="28" t="str">
        <f t="shared" si="24"/>
        <v/>
      </c>
      <c r="BL58" s="28" t="str">
        <f t="shared" si="24"/>
        <v/>
      </c>
      <c r="BM58" s="28" t="str">
        <f t="shared" si="24"/>
        <v/>
      </c>
      <c r="BN58" s="28" t="str">
        <f t="shared" si="24"/>
        <v/>
      </c>
      <c r="BO58" s="28" t="str">
        <f t="shared" si="24"/>
        <v/>
      </c>
      <c r="BP58" s="28" t="str">
        <f t="shared" si="23"/>
        <v/>
      </c>
      <c r="BQ58" s="28" t="str">
        <f t="shared" si="23"/>
        <v/>
      </c>
      <c r="BR58" s="28" t="str">
        <f t="shared" si="23"/>
        <v/>
      </c>
      <c r="BS58" s="28" t="str">
        <f t="shared" si="23"/>
        <v/>
      </c>
      <c r="BT58" s="28" t="str">
        <f t="shared" si="23"/>
        <v/>
      </c>
      <c r="BU58" s="28" t="str">
        <f t="shared" si="23"/>
        <v/>
      </c>
      <c r="BV58" s="28" t="str">
        <f t="shared" si="23"/>
        <v/>
      </c>
      <c r="BW58" s="28" t="str">
        <f t="shared" si="23"/>
        <v/>
      </c>
      <c r="BX58" s="28" t="str">
        <f t="shared" si="23"/>
        <v/>
      </c>
      <c r="BY58" s="28" t="str">
        <f t="shared" si="23"/>
        <v/>
      </c>
      <c r="BZ58" s="28" t="str">
        <f t="shared" si="23"/>
        <v/>
      </c>
      <c r="CA58" s="28" t="str">
        <f t="shared" si="23"/>
        <v/>
      </c>
      <c r="CB58" s="28" t="str">
        <f t="shared" si="23"/>
        <v/>
      </c>
      <c r="CC58" s="28" t="str">
        <f t="shared" si="23"/>
        <v/>
      </c>
      <c r="CE58" s="42" t="str">
        <f t="shared" si="14"/>
        <v/>
      </c>
    </row>
    <row r="59" spans="1:83" s="2" customFormat="1" hidden="1" x14ac:dyDescent="0.3">
      <c r="A59" s="60"/>
      <c r="B59" s="61"/>
      <c r="C59" s="54">
        <f t="shared" si="21"/>
        <v>0</v>
      </c>
      <c r="D59" s="40">
        <f t="shared" si="22"/>
        <v>0</v>
      </c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Z59" s="28" t="str">
        <f t="shared" si="24"/>
        <v/>
      </c>
      <c r="BA59" s="28" t="str">
        <f t="shared" si="24"/>
        <v/>
      </c>
      <c r="BB59" s="28" t="str">
        <f t="shared" si="24"/>
        <v/>
      </c>
      <c r="BC59" s="28" t="str">
        <f t="shared" si="24"/>
        <v/>
      </c>
      <c r="BD59" s="28" t="str">
        <f t="shared" si="24"/>
        <v/>
      </c>
      <c r="BE59" s="28" t="str">
        <f t="shared" si="24"/>
        <v/>
      </c>
      <c r="BF59" s="28" t="str">
        <f t="shared" si="24"/>
        <v/>
      </c>
      <c r="BG59" s="28" t="str">
        <f t="shared" si="24"/>
        <v/>
      </c>
      <c r="BH59" s="28" t="str">
        <f t="shared" si="24"/>
        <v/>
      </c>
      <c r="BI59" s="28" t="str">
        <f t="shared" si="24"/>
        <v/>
      </c>
      <c r="BJ59" s="28" t="str">
        <f t="shared" si="24"/>
        <v/>
      </c>
      <c r="BK59" s="28" t="str">
        <f t="shared" si="24"/>
        <v/>
      </c>
      <c r="BL59" s="28" t="str">
        <f t="shared" si="24"/>
        <v/>
      </c>
      <c r="BM59" s="28" t="str">
        <f t="shared" si="24"/>
        <v/>
      </c>
      <c r="BN59" s="28" t="str">
        <f t="shared" si="24"/>
        <v/>
      </c>
      <c r="BO59" s="28" t="str">
        <f t="shared" si="24"/>
        <v/>
      </c>
      <c r="BP59" s="28" t="str">
        <f t="shared" si="23"/>
        <v/>
      </c>
      <c r="BQ59" s="28" t="str">
        <f t="shared" si="23"/>
        <v/>
      </c>
      <c r="BR59" s="28" t="str">
        <f t="shared" si="23"/>
        <v/>
      </c>
      <c r="BS59" s="28" t="str">
        <f t="shared" si="23"/>
        <v/>
      </c>
      <c r="BT59" s="28" t="str">
        <f t="shared" si="23"/>
        <v/>
      </c>
      <c r="BU59" s="28" t="str">
        <f t="shared" si="23"/>
        <v/>
      </c>
      <c r="BV59" s="28" t="str">
        <f t="shared" si="23"/>
        <v/>
      </c>
      <c r="BW59" s="28" t="str">
        <f t="shared" si="23"/>
        <v/>
      </c>
      <c r="BX59" s="28" t="str">
        <f t="shared" si="23"/>
        <v/>
      </c>
      <c r="BY59" s="28" t="str">
        <f t="shared" si="23"/>
        <v/>
      </c>
      <c r="BZ59" s="28" t="str">
        <f t="shared" si="23"/>
        <v/>
      </c>
      <c r="CA59" s="28" t="str">
        <f t="shared" si="23"/>
        <v/>
      </c>
      <c r="CB59" s="28" t="str">
        <f t="shared" si="23"/>
        <v/>
      </c>
      <c r="CC59" s="28" t="str">
        <f t="shared" si="23"/>
        <v/>
      </c>
      <c r="CE59" s="42" t="str">
        <f t="shared" si="14"/>
        <v/>
      </c>
    </row>
    <row r="60" spans="1:83" s="2" customFormat="1" hidden="1" x14ac:dyDescent="0.3">
      <c r="A60" s="60"/>
      <c r="B60" s="61"/>
      <c r="C60" s="54">
        <f t="shared" si="21"/>
        <v>0</v>
      </c>
      <c r="D60" s="40">
        <f t="shared" si="22"/>
        <v>0</v>
      </c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Z60" s="28" t="str">
        <f t="shared" si="24"/>
        <v/>
      </c>
      <c r="BA60" s="28" t="str">
        <f t="shared" si="24"/>
        <v/>
      </c>
      <c r="BB60" s="28" t="str">
        <f t="shared" si="24"/>
        <v/>
      </c>
      <c r="BC60" s="28" t="str">
        <f t="shared" si="24"/>
        <v/>
      </c>
      <c r="BD60" s="28" t="str">
        <f t="shared" si="24"/>
        <v/>
      </c>
      <c r="BE60" s="28" t="str">
        <f t="shared" si="24"/>
        <v/>
      </c>
      <c r="BF60" s="28" t="str">
        <f t="shared" si="24"/>
        <v/>
      </c>
      <c r="BG60" s="28" t="str">
        <f t="shared" si="24"/>
        <v/>
      </c>
      <c r="BH60" s="28" t="str">
        <f t="shared" si="24"/>
        <v/>
      </c>
      <c r="BI60" s="28" t="str">
        <f t="shared" si="24"/>
        <v/>
      </c>
      <c r="BJ60" s="28" t="str">
        <f t="shared" si="24"/>
        <v/>
      </c>
      <c r="BK60" s="28" t="str">
        <f t="shared" si="24"/>
        <v/>
      </c>
      <c r="BL60" s="28" t="str">
        <f t="shared" si="24"/>
        <v/>
      </c>
      <c r="BM60" s="28" t="str">
        <f t="shared" si="24"/>
        <v/>
      </c>
      <c r="BN60" s="28" t="str">
        <f t="shared" si="24"/>
        <v/>
      </c>
      <c r="BO60" s="28" t="str">
        <f t="shared" si="24"/>
        <v/>
      </c>
      <c r="BP60" s="28" t="str">
        <f t="shared" si="23"/>
        <v/>
      </c>
      <c r="BQ60" s="28" t="str">
        <f t="shared" si="23"/>
        <v/>
      </c>
      <c r="BR60" s="28" t="str">
        <f t="shared" si="23"/>
        <v/>
      </c>
      <c r="BS60" s="28" t="str">
        <f t="shared" si="23"/>
        <v/>
      </c>
      <c r="BT60" s="28" t="str">
        <f t="shared" si="23"/>
        <v/>
      </c>
      <c r="BU60" s="28" t="str">
        <f t="shared" si="23"/>
        <v/>
      </c>
      <c r="BV60" s="28" t="str">
        <f t="shared" si="23"/>
        <v/>
      </c>
      <c r="BW60" s="28" t="str">
        <f t="shared" si="23"/>
        <v/>
      </c>
      <c r="BX60" s="28" t="str">
        <f t="shared" si="23"/>
        <v/>
      </c>
      <c r="BY60" s="28" t="str">
        <f t="shared" si="23"/>
        <v/>
      </c>
      <c r="BZ60" s="28" t="str">
        <f t="shared" si="23"/>
        <v/>
      </c>
      <c r="CA60" s="28" t="str">
        <f t="shared" si="23"/>
        <v/>
      </c>
      <c r="CB60" s="28" t="str">
        <f t="shared" si="23"/>
        <v/>
      </c>
      <c r="CC60" s="28" t="str">
        <f t="shared" si="23"/>
        <v/>
      </c>
      <c r="CE60" s="42" t="str">
        <f t="shared" si="14"/>
        <v/>
      </c>
    </row>
    <row r="61" spans="1:83" s="2" customFormat="1" hidden="1" x14ac:dyDescent="0.3">
      <c r="A61" s="60"/>
      <c r="B61" s="61"/>
      <c r="C61" s="54">
        <f t="shared" si="21"/>
        <v>0</v>
      </c>
      <c r="D61" s="40">
        <f t="shared" si="22"/>
        <v>0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Z61" s="28" t="str">
        <f t="shared" si="24"/>
        <v/>
      </c>
      <c r="BA61" s="28" t="str">
        <f t="shared" si="24"/>
        <v/>
      </c>
      <c r="BB61" s="28" t="str">
        <f t="shared" si="24"/>
        <v/>
      </c>
      <c r="BC61" s="28" t="str">
        <f t="shared" si="24"/>
        <v/>
      </c>
      <c r="BD61" s="28" t="str">
        <f t="shared" si="24"/>
        <v/>
      </c>
      <c r="BE61" s="28" t="str">
        <f t="shared" si="24"/>
        <v/>
      </c>
      <c r="BF61" s="28" t="str">
        <f t="shared" si="24"/>
        <v/>
      </c>
      <c r="BG61" s="28" t="str">
        <f t="shared" si="24"/>
        <v/>
      </c>
      <c r="BH61" s="28" t="str">
        <f t="shared" si="24"/>
        <v/>
      </c>
      <c r="BI61" s="28" t="str">
        <f t="shared" si="24"/>
        <v/>
      </c>
      <c r="BJ61" s="28" t="str">
        <f t="shared" si="24"/>
        <v/>
      </c>
      <c r="BK61" s="28" t="str">
        <f t="shared" si="24"/>
        <v/>
      </c>
      <c r="BL61" s="28" t="str">
        <f t="shared" si="24"/>
        <v/>
      </c>
      <c r="BM61" s="28" t="str">
        <f t="shared" si="24"/>
        <v/>
      </c>
      <c r="BN61" s="28" t="str">
        <f t="shared" si="24"/>
        <v/>
      </c>
      <c r="BO61" s="28" t="str">
        <f t="shared" si="24"/>
        <v/>
      </c>
      <c r="BP61" s="28" t="str">
        <f t="shared" si="23"/>
        <v/>
      </c>
      <c r="BQ61" s="28" t="str">
        <f t="shared" si="23"/>
        <v/>
      </c>
      <c r="BR61" s="28" t="str">
        <f t="shared" si="23"/>
        <v/>
      </c>
      <c r="BS61" s="28" t="str">
        <f t="shared" si="23"/>
        <v/>
      </c>
      <c r="BT61" s="28" t="str">
        <f t="shared" si="23"/>
        <v/>
      </c>
      <c r="BU61" s="28" t="str">
        <f t="shared" si="23"/>
        <v/>
      </c>
      <c r="BV61" s="28" t="str">
        <f t="shared" si="23"/>
        <v/>
      </c>
      <c r="BW61" s="28" t="str">
        <f t="shared" si="23"/>
        <v/>
      </c>
      <c r="BX61" s="28" t="str">
        <f t="shared" si="23"/>
        <v/>
      </c>
      <c r="BY61" s="28" t="str">
        <f t="shared" si="23"/>
        <v/>
      </c>
      <c r="BZ61" s="28" t="str">
        <f t="shared" si="23"/>
        <v/>
      </c>
      <c r="CA61" s="28" t="str">
        <f t="shared" si="23"/>
        <v/>
      </c>
      <c r="CB61" s="28" t="str">
        <f t="shared" si="23"/>
        <v/>
      </c>
      <c r="CC61" s="28" t="str">
        <f t="shared" si="23"/>
        <v/>
      </c>
      <c r="CE61" s="42" t="str">
        <f t="shared" si="14"/>
        <v/>
      </c>
    </row>
    <row r="62" spans="1:83" s="2" customFormat="1" hidden="1" x14ac:dyDescent="0.3">
      <c r="A62" s="60"/>
      <c r="B62" s="61"/>
      <c r="C62" s="54">
        <f t="shared" si="21"/>
        <v>0</v>
      </c>
      <c r="D62" s="40">
        <f t="shared" si="22"/>
        <v>0</v>
      </c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Z62" s="28" t="str">
        <f t="shared" si="24"/>
        <v/>
      </c>
      <c r="BA62" s="28" t="str">
        <f t="shared" si="24"/>
        <v/>
      </c>
      <c r="BB62" s="28" t="str">
        <f t="shared" si="24"/>
        <v/>
      </c>
      <c r="BC62" s="28" t="str">
        <f t="shared" si="24"/>
        <v/>
      </c>
      <c r="BD62" s="28" t="str">
        <f t="shared" si="24"/>
        <v/>
      </c>
      <c r="BE62" s="28" t="str">
        <f t="shared" si="24"/>
        <v/>
      </c>
      <c r="BF62" s="28" t="str">
        <f t="shared" si="24"/>
        <v/>
      </c>
      <c r="BG62" s="28" t="str">
        <f t="shared" si="24"/>
        <v/>
      </c>
      <c r="BH62" s="28" t="str">
        <f t="shared" si="24"/>
        <v/>
      </c>
      <c r="BI62" s="28" t="str">
        <f t="shared" si="24"/>
        <v/>
      </c>
      <c r="BJ62" s="28" t="str">
        <f t="shared" si="24"/>
        <v/>
      </c>
      <c r="BK62" s="28" t="str">
        <f t="shared" si="24"/>
        <v/>
      </c>
      <c r="BL62" s="28" t="str">
        <f t="shared" si="24"/>
        <v/>
      </c>
      <c r="BM62" s="28" t="str">
        <f t="shared" si="24"/>
        <v/>
      </c>
      <c r="BN62" s="28" t="str">
        <f t="shared" si="24"/>
        <v/>
      </c>
      <c r="BO62" s="28" t="str">
        <f t="shared" ref="BO62:CC77" si="25">IF(_xlfn.BITAND(BO$3,$C62)=0,"",IF(LOOKUP(_xlfn.BITAND(BO$3,$C62),$E$3:$AX$3)=_xlfn.BITAND(BO$3,$C62),"x","KO"))</f>
        <v/>
      </c>
      <c r="BP62" s="28" t="str">
        <f t="shared" si="25"/>
        <v/>
      </c>
      <c r="BQ62" s="28" t="str">
        <f t="shared" si="25"/>
        <v/>
      </c>
      <c r="BR62" s="28" t="str">
        <f t="shared" si="25"/>
        <v/>
      </c>
      <c r="BS62" s="28" t="str">
        <f t="shared" si="25"/>
        <v/>
      </c>
      <c r="BT62" s="28" t="str">
        <f t="shared" si="25"/>
        <v/>
      </c>
      <c r="BU62" s="28" t="str">
        <f t="shared" si="25"/>
        <v/>
      </c>
      <c r="BV62" s="28" t="str">
        <f t="shared" si="25"/>
        <v/>
      </c>
      <c r="BW62" s="28" t="str">
        <f t="shared" si="25"/>
        <v/>
      </c>
      <c r="BX62" s="28" t="str">
        <f t="shared" si="25"/>
        <v/>
      </c>
      <c r="BY62" s="28" t="str">
        <f t="shared" si="25"/>
        <v/>
      </c>
      <c r="BZ62" s="28" t="str">
        <f t="shared" si="25"/>
        <v/>
      </c>
      <c r="CA62" s="28" t="str">
        <f t="shared" si="25"/>
        <v/>
      </c>
      <c r="CB62" s="28" t="str">
        <f t="shared" si="25"/>
        <v/>
      </c>
      <c r="CC62" s="28" t="str">
        <f t="shared" si="25"/>
        <v/>
      </c>
      <c r="CE62" s="42" t="str">
        <f t="shared" si="14"/>
        <v/>
      </c>
    </row>
    <row r="63" spans="1:83" s="2" customFormat="1" hidden="1" x14ac:dyDescent="0.3">
      <c r="A63" s="60"/>
      <c r="B63" s="61"/>
      <c r="C63" s="54">
        <f t="shared" si="21"/>
        <v>0</v>
      </c>
      <c r="D63" s="40">
        <f t="shared" si="22"/>
        <v>0</v>
      </c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Z63" s="28" t="str">
        <f t="shared" ref="AZ63:BO78" si="26">IF(_xlfn.BITAND(AZ$3,$C63)=0,"",IF(LOOKUP(_xlfn.BITAND(AZ$3,$C63),$E$3:$AX$3)=_xlfn.BITAND(AZ$3,$C63),"x","KO"))</f>
        <v/>
      </c>
      <c r="BA63" s="28" t="str">
        <f t="shared" si="26"/>
        <v/>
      </c>
      <c r="BB63" s="28" t="str">
        <f t="shared" si="26"/>
        <v/>
      </c>
      <c r="BC63" s="28" t="str">
        <f t="shared" si="26"/>
        <v/>
      </c>
      <c r="BD63" s="28" t="str">
        <f t="shared" si="26"/>
        <v/>
      </c>
      <c r="BE63" s="28" t="str">
        <f t="shared" si="26"/>
        <v/>
      </c>
      <c r="BF63" s="28" t="str">
        <f t="shared" si="26"/>
        <v/>
      </c>
      <c r="BG63" s="28" t="str">
        <f t="shared" si="26"/>
        <v/>
      </c>
      <c r="BH63" s="28" t="str">
        <f t="shared" si="26"/>
        <v/>
      </c>
      <c r="BI63" s="28" t="str">
        <f t="shared" si="26"/>
        <v/>
      </c>
      <c r="BJ63" s="28" t="str">
        <f t="shared" si="26"/>
        <v/>
      </c>
      <c r="BK63" s="28" t="str">
        <f t="shared" si="26"/>
        <v/>
      </c>
      <c r="BL63" s="28" t="str">
        <f t="shared" si="26"/>
        <v/>
      </c>
      <c r="BM63" s="28" t="str">
        <f t="shared" si="26"/>
        <v/>
      </c>
      <c r="BN63" s="28" t="str">
        <f t="shared" si="26"/>
        <v/>
      </c>
      <c r="BO63" s="28" t="str">
        <f t="shared" si="26"/>
        <v/>
      </c>
      <c r="BP63" s="28" t="str">
        <f t="shared" si="25"/>
        <v/>
      </c>
      <c r="BQ63" s="28" t="str">
        <f t="shared" si="25"/>
        <v/>
      </c>
      <c r="BR63" s="28" t="str">
        <f t="shared" si="25"/>
        <v/>
      </c>
      <c r="BS63" s="28" t="str">
        <f t="shared" si="25"/>
        <v/>
      </c>
      <c r="BT63" s="28" t="str">
        <f t="shared" si="25"/>
        <v/>
      </c>
      <c r="BU63" s="28" t="str">
        <f t="shared" si="25"/>
        <v/>
      </c>
      <c r="BV63" s="28" t="str">
        <f t="shared" si="25"/>
        <v/>
      </c>
      <c r="BW63" s="28" t="str">
        <f t="shared" si="25"/>
        <v/>
      </c>
      <c r="BX63" s="28" t="str">
        <f t="shared" si="25"/>
        <v/>
      </c>
      <c r="BY63" s="28" t="str">
        <f t="shared" si="25"/>
        <v/>
      </c>
      <c r="BZ63" s="28" t="str">
        <f t="shared" si="25"/>
        <v/>
      </c>
      <c r="CA63" s="28" t="str">
        <f t="shared" si="25"/>
        <v/>
      </c>
      <c r="CB63" s="28" t="str">
        <f t="shared" si="25"/>
        <v/>
      </c>
      <c r="CC63" s="28" t="str">
        <f t="shared" si="25"/>
        <v/>
      </c>
      <c r="CE63" s="42" t="str">
        <f t="shared" si="14"/>
        <v/>
      </c>
    </row>
    <row r="64" spans="1:83" s="2" customFormat="1" hidden="1" x14ac:dyDescent="0.3">
      <c r="A64" s="60"/>
      <c r="B64" s="61"/>
      <c r="C64" s="54">
        <f t="shared" si="21"/>
        <v>0</v>
      </c>
      <c r="D64" s="40">
        <f t="shared" si="22"/>
        <v>0</v>
      </c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Z64" s="28" t="str">
        <f t="shared" si="26"/>
        <v/>
      </c>
      <c r="BA64" s="28" t="str">
        <f t="shared" si="26"/>
        <v/>
      </c>
      <c r="BB64" s="28" t="str">
        <f t="shared" si="26"/>
        <v/>
      </c>
      <c r="BC64" s="28" t="str">
        <f t="shared" si="26"/>
        <v/>
      </c>
      <c r="BD64" s="28" t="str">
        <f t="shared" si="26"/>
        <v/>
      </c>
      <c r="BE64" s="28" t="str">
        <f t="shared" si="26"/>
        <v/>
      </c>
      <c r="BF64" s="28" t="str">
        <f t="shared" si="26"/>
        <v/>
      </c>
      <c r="BG64" s="28" t="str">
        <f t="shared" si="26"/>
        <v/>
      </c>
      <c r="BH64" s="28" t="str">
        <f t="shared" si="26"/>
        <v/>
      </c>
      <c r="BI64" s="28" t="str">
        <f t="shared" si="26"/>
        <v/>
      </c>
      <c r="BJ64" s="28" t="str">
        <f t="shared" si="26"/>
        <v/>
      </c>
      <c r="BK64" s="28" t="str">
        <f t="shared" si="26"/>
        <v/>
      </c>
      <c r="BL64" s="28" t="str">
        <f t="shared" si="26"/>
        <v/>
      </c>
      <c r="BM64" s="28" t="str">
        <f t="shared" si="26"/>
        <v/>
      </c>
      <c r="BN64" s="28" t="str">
        <f t="shared" si="26"/>
        <v/>
      </c>
      <c r="BO64" s="28" t="str">
        <f t="shared" si="26"/>
        <v/>
      </c>
      <c r="BP64" s="28" t="str">
        <f t="shared" si="25"/>
        <v/>
      </c>
      <c r="BQ64" s="28" t="str">
        <f t="shared" si="25"/>
        <v/>
      </c>
      <c r="BR64" s="28" t="str">
        <f t="shared" si="25"/>
        <v/>
      </c>
      <c r="BS64" s="28" t="str">
        <f t="shared" si="25"/>
        <v/>
      </c>
      <c r="BT64" s="28" t="str">
        <f t="shared" si="25"/>
        <v/>
      </c>
      <c r="BU64" s="28" t="str">
        <f t="shared" si="25"/>
        <v/>
      </c>
      <c r="BV64" s="28" t="str">
        <f t="shared" si="25"/>
        <v/>
      </c>
      <c r="BW64" s="28" t="str">
        <f t="shared" si="25"/>
        <v/>
      </c>
      <c r="BX64" s="28" t="str">
        <f t="shared" si="25"/>
        <v/>
      </c>
      <c r="BY64" s="28" t="str">
        <f t="shared" si="25"/>
        <v/>
      </c>
      <c r="BZ64" s="28" t="str">
        <f t="shared" si="25"/>
        <v/>
      </c>
      <c r="CA64" s="28" t="str">
        <f t="shared" si="25"/>
        <v/>
      </c>
      <c r="CB64" s="28" t="str">
        <f t="shared" si="25"/>
        <v/>
      </c>
      <c r="CC64" s="28" t="str">
        <f t="shared" si="25"/>
        <v/>
      </c>
      <c r="CE64" s="42" t="str">
        <f t="shared" si="14"/>
        <v/>
      </c>
    </row>
    <row r="65" spans="1:83" s="2" customFormat="1" hidden="1" x14ac:dyDescent="0.3">
      <c r="A65" s="60"/>
      <c r="B65" s="61"/>
      <c r="C65" s="54">
        <f t="shared" si="21"/>
        <v>0</v>
      </c>
      <c r="D65" s="40">
        <f t="shared" si="22"/>
        <v>0</v>
      </c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Z65" s="28" t="str">
        <f t="shared" si="26"/>
        <v/>
      </c>
      <c r="BA65" s="28" t="str">
        <f t="shared" si="26"/>
        <v/>
      </c>
      <c r="BB65" s="28" t="str">
        <f t="shared" si="26"/>
        <v/>
      </c>
      <c r="BC65" s="28" t="str">
        <f t="shared" si="26"/>
        <v/>
      </c>
      <c r="BD65" s="28" t="str">
        <f t="shared" si="26"/>
        <v/>
      </c>
      <c r="BE65" s="28" t="str">
        <f t="shared" si="26"/>
        <v/>
      </c>
      <c r="BF65" s="28" t="str">
        <f t="shared" si="26"/>
        <v/>
      </c>
      <c r="BG65" s="28" t="str">
        <f t="shared" si="26"/>
        <v/>
      </c>
      <c r="BH65" s="28" t="str">
        <f t="shared" si="26"/>
        <v/>
      </c>
      <c r="BI65" s="28" t="str">
        <f t="shared" si="26"/>
        <v/>
      </c>
      <c r="BJ65" s="28" t="str">
        <f t="shared" si="26"/>
        <v/>
      </c>
      <c r="BK65" s="28" t="str">
        <f t="shared" si="26"/>
        <v/>
      </c>
      <c r="BL65" s="28" t="str">
        <f t="shared" si="26"/>
        <v/>
      </c>
      <c r="BM65" s="28" t="str">
        <f t="shared" si="26"/>
        <v/>
      </c>
      <c r="BN65" s="28" t="str">
        <f t="shared" si="26"/>
        <v/>
      </c>
      <c r="BO65" s="28" t="str">
        <f t="shared" si="26"/>
        <v/>
      </c>
      <c r="BP65" s="28" t="str">
        <f t="shared" si="25"/>
        <v/>
      </c>
      <c r="BQ65" s="28" t="str">
        <f t="shared" si="25"/>
        <v/>
      </c>
      <c r="BR65" s="28" t="str">
        <f t="shared" si="25"/>
        <v/>
      </c>
      <c r="BS65" s="28" t="str">
        <f t="shared" si="25"/>
        <v/>
      </c>
      <c r="BT65" s="28" t="str">
        <f t="shared" si="25"/>
        <v/>
      </c>
      <c r="BU65" s="28" t="str">
        <f t="shared" si="25"/>
        <v/>
      </c>
      <c r="BV65" s="28" t="str">
        <f t="shared" si="25"/>
        <v/>
      </c>
      <c r="BW65" s="28" t="str">
        <f t="shared" si="25"/>
        <v/>
      </c>
      <c r="BX65" s="28" t="str">
        <f t="shared" si="25"/>
        <v/>
      </c>
      <c r="BY65" s="28" t="str">
        <f t="shared" si="25"/>
        <v/>
      </c>
      <c r="BZ65" s="28" t="str">
        <f t="shared" si="25"/>
        <v/>
      </c>
      <c r="CA65" s="28" t="str">
        <f t="shared" si="25"/>
        <v/>
      </c>
      <c r="CB65" s="28" t="str">
        <f t="shared" si="25"/>
        <v/>
      </c>
      <c r="CC65" s="28" t="str">
        <f t="shared" si="25"/>
        <v/>
      </c>
      <c r="CE65" s="42" t="str">
        <f t="shared" si="14"/>
        <v/>
      </c>
    </row>
    <row r="66" spans="1:83" s="2" customFormat="1" hidden="1" x14ac:dyDescent="0.3">
      <c r="A66" s="60"/>
      <c r="B66" s="61"/>
      <c r="C66" s="54">
        <f t="shared" si="21"/>
        <v>0</v>
      </c>
      <c r="D66" s="40">
        <f t="shared" si="22"/>
        <v>0</v>
      </c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Z66" s="28" t="str">
        <f t="shared" si="26"/>
        <v/>
      </c>
      <c r="BA66" s="28" t="str">
        <f t="shared" si="26"/>
        <v/>
      </c>
      <c r="BB66" s="28" t="str">
        <f t="shared" si="26"/>
        <v/>
      </c>
      <c r="BC66" s="28" t="str">
        <f t="shared" si="26"/>
        <v/>
      </c>
      <c r="BD66" s="28" t="str">
        <f t="shared" si="26"/>
        <v/>
      </c>
      <c r="BE66" s="28" t="str">
        <f t="shared" si="26"/>
        <v/>
      </c>
      <c r="BF66" s="28" t="str">
        <f t="shared" si="26"/>
        <v/>
      </c>
      <c r="BG66" s="28" t="str">
        <f t="shared" si="26"/>
        <v/>
      </c>
      <c r="BH66" s="28" t="str">
        <f t="shared" si="26"/>
        <v/>
      </c>
      <c r="BI66" s="28" t="str">
        <f t="shared" si="26"/>
        <v/>
      </c>
      <c r="BJ66" s="28" t="str">
        <f t="shared" si="26"/>
        <v/>
      </c>
      <c r="BK66" s="28" t="str">
        <f t="shared" si="26"/>
        <v/>
      </c>
      <c r="BL66" s="28" t="str">
        <f t="shared" si="26"/>
        <v/>
      </c>
      <c r="BM66" s="28" t="str">
        <f t="shared" si="26"/>
        <v/>
      </c>
      <c r="BN66" s="28" t="str">
        <f t="shared" si="26"/>
        <v/>
      </c>
      <c r="BO66" s="28" t="str">
        <f t="shared" si="26"/>
        <v/>
      </c>
      <c r="BP66" s="28" t="str">
        <f t="shared" si="25"/>
        <v/>
      </c>
      <c r="BQ66" s="28" t="str">
        <f t="shared" si="25"/>
        <v/>
      </c>
      <c r="BR66" s="28" t="str">
        <f t="shared" si="25"/>
        <v/>
      </c>
      <c r="BS66" s="28" t="str">
        <f t="shared" si="25"/>
        <v/>
      </c>
      <c r="BT66" s="28" t="str">
        <f t="shared" si="25"/>
        <v/>
      </c>
      <c r="BU66" s="28" t="str">
        <f t="shared" si="25"/>
        <v/>
      </c>
      <c r="BV66" s="28" t="str">
        <f t="shared" si="25"/>
        <v/>
      </c>
      <c r="BW66" s="28" t="str">
        <f t="shared" si="25"/>
        <v/>
      </c>
      <c r="BX66" s="28" t="str">
        <f t="shared" si="25"/>
        <v/>
      </c>
      <c r="BY66" s="28" t="str">
        <f t="shared" si="25"/>
        <v/>
      </c>
      <c r="BZ66" s="28" t="str">
        <f t="shared" si="25"/>
        <v/>
      </c>
      <c r="CA66" s="28" t="str">
        <f t="shared" si="25"/>
        <v/>
      </c>
      <c r="CB66" s="28" t="str">
        <f t="shared" si="25"/>
        <v/>
      </c>
      <c r="CC66" s="28" t="str">
        <f t="shared" si="25"/>
        <v/>
      </c>
      <c r="CE66" s="42" t="str">
        <f t="shared" si="14"/>
        <v/>
      </c>
    </row>
    <row r="67" spans="1:83" s="2" customFormat="1" hidden="1" x14ac:dyDescent="0.3">
      <c r="A67" s="60"/>
      <c r="B67" s="61"/>
      <c r="C67" s="54">
        <f t="shared" si="21"/>
        <v>0</v>
      </c>
      <c r="D67" s="40">
        <f t="shared" si="22"/>
        <v>0</v>
      </c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Z67" s="28" t="str">
        <f t="shared" si="26"/>
        <v/>
      </c>
      <c r="BA67" s="28" t="str">
        <f t="shared" si="26"/>
        <v/>
      </c>
      <c r="BB67" s="28" t="str">
        <f t="shared" si="26"/>
        <v/>
      </c>
      <c r="BC67" s="28" t="str">
        <f t="shared" si="26"/>
        <v/>
      </c>
      <c r="BD67" s="28" t="str">
        <f t="shared" si="26"/>
        <v/>
      </c>
      <c r="BE67" s="28" t="str">
        <f t="shared" si="26"/>
        <v/>
      </c>
      <c r="BF67" s="28" t="str">
        <f t="shared" si="26"/>
        <v/>
      </c>
      <c r="BG67" s="28" t="str">
        <f t="shared" si="26"/>
        <v/>
      </c>
      <c r="BH67" s="28" t="str">
        <f t="shared" si="26"/>
        <v/>
      </c>
      <c r="BI67" s="28" t="str">
        <f t="shared" si="26"/>
        <v/>
      </c>
      <c r="BJ67" s="28" t="str">
        <f t="shared" si="26"/>
        <v/>
      </c>
      <c r="BK67" s="28" t="str">
        <f t="shared" si="26"/>
        <v/>
      </c>
      <c r="BL67" s="28" t="str">
        <f t="shared" si="26"/>
        <v/>
      </c>
      <c r="BM67" s="28" t="str">
        <f t="shared" si="26"/>
        <v/>
      </c>
      <c r="BN67" s="28" t="str">
        <f t="shared" si="26"/>
        <v/>
      </c>
      <c r="BO67" s="28" t="str">
        <f t="shared" si="26"/>
        <v/>
      </c>
      <c r="BP67" s="28" t="str">
        <f t="shared" si="25"/>
        <v/>
      </c>
      <c r="BQ67" s="28" t="str">
        <f t="shared" si="25"/>
        <v/>
      </c>
      <c r="BR67" s="28" t="str">
        <f t="shared" si="25"/>
        <v/>
      </c>
      <c r="BS67" s="28" t="str">
        <f t="shared" si="25"/>
        <v/>
      </c>
      <c r="BT67" s="28" t="str">
        <f t="shared" si="25"/>
        <v/>
      </c>
      <c r="BU67" s="28" t="str">
        <f t="shared" si="25"/>
        <v/>
      </c>
      <c r="BV67" s="28" t="str">
        <f t="shared" si="25"/>
        <v/>
      </c>
      <c r="BW67" s="28" t="str">
        <f t="shared" si="25"/>
        <v/>
      </c>
      <c r="BX67" s="28" t="str">
        <f t="shared" si="25"/>
        <v/>
      </c>
      <c r="BY67" s="28" t="str">
        <f t="shared" si="25"/>
        <v/>
      </c>
      <c r="BZ67" s="28" t="str">
        <f t="shared" si="25"/>
        <v/>
      </c>
      <c r="CA67" s="28" t="str">
        <f t="shared" si="25"/>
        <v/>
      </c>
      <c r="CB67" s="28" t="str">
        <f t="shared" si="25"/>
        <v/>
      </c>
      <c r="CC67" s="28" t="str">
        <f t="shared" si="25"/>
        <v/>
      </c>
      <c r="CE67" s="42" t="str">
        <f t="shared" si="14"/>
        <v/>
      </c>
    </row>
    <row r="68" spans="1:83" s="2" customFormat="1" hidden="1" x14ac:dyDescent="0.3">
      <c r="A68" s="60"/>
      <c r="B68" s="61"/>
      <c r="C68" s="54">
        <f t="shared" si="21"/>
        <v>0</v>
      </c>
      <c r="D68" s="40">
        <f t="shared" si="22"/>
        <v>0</v>
      </c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Z68" s="28" t="str">
        <f t="shared" si="26"/>
        <v/>
      </c>
      <c r="BA68" s="28" t="str">
        <f t="shared" si="26"/>
        <v/>
      </c>
      <c r="BB68" s="28" t="str">
        <f t="shared" si="26"/>
        <v/>
      </c>
      <c r="BC68" s="28" t="str">
        <f t="shared" si="26"/>
        <v/>
      </c>
      <c r="BD68" s="28" t="str">
        <f t="shared" si="26"/>
        <v/>
      </c>
      <c r="BE68" s="28" t="str">
        <f t="shared" si="26"/>
        <v/>
      </c>
      <c r="BF68" s="28" t="str">
        <f t="shared" si="26"/>
        <v/>
      </c>
      <c r="BG68" s="28" t="str">
        <f t="shared" si="26"/>
        <v/>
      </c>
      <c r="BH68" s="28" t="str">
        <f t="shared" si="26"/>
        <v/>
      </c>
      <c r="BI68" s="28" t="str">
        <f t="shared" si="26"/>
        <v/>
      </c>
      <c r="BJ68" s="28" t="str">
        <f t="shared" si="26"/>
        <v/>
      </c>
      <c r="BK68" s="28" t="str">
        <f t="shared" si="26"/>
        <v/>
      </c>
      <c r="BL68" s="28" t="str">
        <f t="shared" si="26"/>
        <v/>
      </c>
      <c r="BM68" s="28" t="str">
        <f t="shared" si="26"/>
        <v/>
      </c>
      <c r="BN68" s="28" t="str">
        <f t="shared" si="26"/>
        <v/>
      </c>
      <c r="BO68" s="28" t="str">
        <f t="shared" si="26"/>
        <v/>
      </c>
      <c r="BP68" s="28" t="str">
        <f t="shared" si="25"/>
        <v/>
      </c>
      <c r="BQ68" s="28" t="str">
        <f t="shared" si="25"/>
        <v/>
      </c>
      <c r="BR68" s="28" t="str">
        <f t="shared" si="25"/>
        <v/>
      </c>
      <c r="BS68" s="28" t="str">
        <f t="shared" si="25"/>
        <v/>
      </c>
      <c r="BT68" s="28" t="str">
        <f t="shared" si="25"/>
        <v/>
      </c>
      <c r="BU68" s="28" t="str">
        <f t="shared" si="25"/>
        <v/>
      </c>
      <c r="BV68" s="28" t="str">
        <f t="shared" si="25"/>
        <v/>
      </c>
      <c r="BW68" s="28" t="str">
        <f t="shared" si="25"/>
        <v/>
      </c>
      <c r="BX68" s="28" t="str">
        <f t="shared" si="25"/>
        <v/>
      </c>
      <c r="BY68" s="28" t="str">
        <f t="shared" si="25"/>
        <v/>
      </c>
      <c r="BZ68" s="28" t="str">
        <f t="shared" si="25"/>
        <v/>
      </c>
      <c r="CA68" s="28" t="str">
        <f t="shared" si="25"/>
        <v/>
      </c>
      <c r="CB68" s="28" t="str">
        <f t="shared" si="25"/>
        <v/>
      </c>
      <c r="CC68" s="28" t="str">
        <f t="shared" si="25"/>
        <v/>
      </c>
      <c r="CE68" s="42" t="str">
        <f t="shared" si="14"/>
        <v/>
      </c>
    </row>
    <row r="69" spans="1:83" s="2" customFormat="1" hidden="1" x14ac:dyDescent="0.3">
      <c r="A69" s="60"/>
      <c r="B69" s="61"/>
      <c r="C69" s="54">
        <f t="shared" si="21"/>
        <v>0</v>
      </c>
      <c r="D69" s="40">
        <f t="shared" si="22"/>
        <v>0</v>
      </c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Z69" s="28" t="str">
        <f t="shared" si="26"/>
        <v/>
      </c>
      <c r="BA69" s="28" t="str">
        <f t="shared" si="26"/>
        <v/>
      </c>
      <c r="BB69" s="28" t="str">
        <f t="shared" si="26"/>
        <v/>
      </c>
      <c r="BC69" s="28" t="str">
        <f t="shared" si="26"/>
        <v/>
      </c>
      <c r="BD69" s="28" t="str">
        <f t="shared" si="26"/>
        <v/>
      </c>
      <c r="BE69" s="28" t="str">
        <f t="shared" si="26"/>
        <v/>
      </c>
      <c r="BF69" s="28" t="str">
        <f t="shared" si="26"/>
        <v/>
      </c>
      <c r="BG69" s="28" t="str">
        <f t="shared" si="26"/>
        <v/>
      </c>
      <c r="BH69" s="28" t="str">
        <f t="shared" si="26"/>
        <v/>
      </c>
      <c r="BI69" s="28" t="str">
        <f t="shared" si="26"/>
        <v/>
      </c>
      <c r="BJ69" s="28" t="str">
        <f t="shared" si="26"/>
        <v/>
      </c>
      <c r="BK69" s="28" t="str">
        <f t="shared" si="26"/>
        <v/>
      </c>
      <c r="BL69" s="28" t="str">
        <f t="shared" si="26"/>
        <v/>
      </c>
      <c r="BM69" s="28" t="str">
        <f t="shared" si="26"/>
        <v/>
      </c>
      <c r="BN69" s="28" t="str">
        <f t="shared" si="26"/>
        <v/>
      </c>
      <c r="BO69" s="28" t="str">
        <f t="shared" si="26"/>
        <v/>
      </c>
      <c r="BP69" s="28" t="str">
        <f t="shared" si="25"/>
        <v/>
      </c>
      <c r="BQ69" s="28" t="str">
        <f t="shared" si="25"/>
        <v/>
      </c>
      <c r="BR69" s="28" t="str">
        <f t="shared" si="25"/>
        <v/>
      </c>
      <c r="BS69" s="28" t="str">
        <f t="shared" si="25"/>
        <v/>
      </c>
      <c r="BT69" s="28" t="str">
        <f t="shared" si="25"/>
        <v/>
      </c>
      <c r="BU69" s="28" t="str">
        <f t="shared" si="25"/>
        <v/>
      </c>
      <c r="BV69" s="28" t="str">
        <f t="shared" si="25"/>
        <v/>
      </c>
      <c r="BW69" s="28" t="str">
        <f t="shared" si="25"/>
        <v/>
      </c>
      <c r="BX69" s="28" t="str">
        <f t="shared" si="25"/>
        <v/>
      </c>
      <c r="BY69" s="28" t="str">
        <f t="shared" si="25"/>
        <v/>
      </c>
      <c r="BZ69" s="28" t="str">
        <f t="shared" si="25"/>
        <v/>
      </c>
      <c r="CA69" s="28" t="str">
        <f t="shared" si="25"/>
        <v/>
      </c>
      <c r="CB69" s="28" t="str">
        <f t="shared" si="25"/>
        <v/>
      </c>
      <c r="CC69" s="28" t="str">
        <f t="shared" si="25"/>
        <v/>
      </c>
      <c r="CE69" s="42" t="str">
        <f t="shared" si="14"/>
        <v/>
      </c>
    </row>
    <row r="70" spans="1:83" s="2" customFormat="1" hidden="1" x14ac:dyDescent="0.3">
      <c r="A70" s="60"/>
      <c r="B70" s="61"/>
      <c r="C70" s="54">
        <f t="shared" ref="C70:C83" si="27">SUMIF(E70:AX70,"x",$E$3:$AX$3)</f>
        <v>0</v>
      </c>
      <c r="D70" s="40">
        <f t="shared" ref="D70:D83" si="28">COUNTIF(E70:AX70,"x")</f>
        <v>0</v>
      </c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Z70" s="28" t="str">
        <f t="shared" si="26"/>
        <v/>
      </c>
      <c r="BA70" s="28" t="str">
        <f t="shared" si="26"/>
        <v/>
      </c>
      <c r="BB70" s="28" t="str">
        <f t="shared" si="26"/>
        <v/>
      </c>
      <c r="BC70" s="28" t="str">
        <f t="shared" si="26"/>
        <v/>
      </c>
      <c r="BD70" s="28" t="str">
        <f t="shared" si="26"/>
        <v/>
      </c>
      <c r="BE70" s="28" t="str">
        <f t="shared" si="26"/>
        <v/>
      </c>
      <c r="BF70" s="28" t="str">
        <f t="shared" si="26"/>
        <v/>
      </c>
      <c r="BG70" s="28" t="str">
        <f t="shared" si="26"/>
        <v/>
      </c>
      <c r="BH70" s="28" t="str">
        <f t="shared" si="26"/>
        <v/>
      </c>
      <c r="BI70" s="28" t="str">
        <f t="shared" si="26"/>
        <v/>
      </c>
      <c r="BJ70" s="28" t="str">
        <f t="shared" si="26"/>
        <v/>
      </c>
      <c r="BK70" s="28" t="str">
        <f t="shared" si="26"/>
        <v/>
      </c>
      <c r="BL70" s="28" t="str">
        <f t="shared" si="26"/>
        <v/>
      </c>
      <c r="BM70" s="28" t="str">
        <f t="shared" si="26"/>
        <v/>
      </c>
      <c r="BN70" s="28" t="str">
        <f t="shared" si="26"/>
        <v/>
      </c>
      <c r="BO70" s="28" t="str">
        <f t="shared" si="26"/>
        <v/>
      </c>
      <c r="BP70" s="28" t="str">
        <f t="shared" si="25"/>
        <v/>
      </c>
      <c r="BQ70" s="28" t="str">
        <f t="shared" si="25"/>
        <v/>
      </c>
      <c r="BR70" s="28" t="str">
        <f t="shared" si="25"/>
        <v/>
      </c>
      <c r="BS70" s="28" t="str">
        <f t="shared" si="25"/>
        <v/>
      </c>
      <c r="BT70" s="28" t="str">
        <f t="shared" si="25"/>
        <v/>
      </c>
      <c r="BU70" s="28" t="str">
        <f t="shared" si="25"/>
        <v/>
      </c>
      <c r="BV70" s="28" t="str">
        <f t="shared" si="25"/>
        <v/>
      </c>
      <c r="BW70" s="28" t="str">
        <f t="shared" si="25"/>
        <v/>
      </c>
      <c r="BX70" s="28" t="str">
        <f t="shared" si="25"/>
        <v/>
      </c>
      <c r="BY70" s="28" t="str">
        <f t="shared" si="25"/>
        <v/>
      </c>
      <c r="BZ70" s="28" t="str">
        <f t="shared" si="25"/>
        <v/>
      </c>
      <c r="CA70" s="28" t="str">
        <f t="shared" si="25"/>
        <v/>
      </c>
      <c r="CB70" s="28" t="str">
        <f t="shared" si="25"/>
        <v/>
      </c>
      <c r="CC70" s="28" t="str">
        <f t="shared" si="25"/>
        <v/>
      </c>
      <c r="CE70" s="42" t="str">
        <f t="shared" si="14"/>
        <v/>
      </c>
    </row>
    <row r="71" spans="1:83" s="2" customFormat="1" hidden="1" x14ac:dyDescent="0.3">
      <c r="A71" s="60"/>
      <c r="B71" s="61"/>
      <c r="C71" s="54">
        <f t="shared" si="27"/>
        <v>0</v>
      </c>
      <c r="D71" s="40">
        <f t="shared" si="28"/>
        <v>0</v>
      </c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Z71" s="28" t="str">
        <f t="shared" si="26"/>
        <v/>
      </c>
      <c r="BA71" s="28" t="str">
        <f t="shared" si="26"/>
        <v/>
      </c>
      <c r="BB71" s="28" t="str">
        <f t="shared" si="26"/>
        <v/>
      </c>
      <c r="BC71" s="28" t="str">
        <f t="shared" si="26"/>
        <v/>
      </c>
      <c r="BD71" s="28" t="str">
        <f t="shared" si="26"/>
        <v/>
      </c>
      <c r="BE71" s="28" t="str">
        <f t="shared" si="26"/>
        <v/>
      </c>
      <c r="BF71" s="28" t="str">
        <f t="shared" si="26"/>
        <v/>
      </c>
      <c r="BG71" s="28" t="str">
        <f t="shared" si="26"/>
        <v/>
      </c>
      <c r="BH71" s="28" t="str">
        <f t="shared" si="26"/>
        <v/>
      </c>
      <c r="BI71" s="28" t="str">
        <f t="shared" si="26"/>
        <v/>
      </c>
      <c r="BJ71" s="28" t="str">
        <f t="shared" si="26"/>
        <v/>
      </c>
      <c r="BK71" s="28" t="str">
        <f t="shared" si="26"/>
        <v/>
      </c>
      <c r="BL71" s="28" t="str">
        <f t="shared" si="26"/>
        <v/>
      </c>
      <c r="BM71" s="28" t="str">
        <f t="shared" si="26"/>
        <v/>
      </c>
      <c r="BN71" s="28" t="str">
        <f t="shared" si="26"/>
        <v/>
      </c>
      <c r="BO71" s="28" t="str">
        <f t="shared" si="26"/>
        <v/>
      </c>
      <c r="BP71" s="28" t="str">
        <f t="shared" si="25"/>
        <v/>
      </c>
      <c r="BQ71" s="28" t="str">
        <f t="shared" si="25"/>
        <v/>
      </c>
      <c r="BR71" s="28" t="str">
        <f t="shared" si="25"/>
        <v/>
      </c>
      <c r="BS71" s="28" t="str">
        <f t="shared" si="25"/>
        <v/>
      </c>
      <c r="BT71" s="28" t="str">
        <f t="shared" si="25"/>
        <v/>
      </c>
      <c r="BU71" s="28" t="str">
        <f t="shared" si="25"/>
        <v/>
      </c>
      <c r="BV71" s="28" t="str">
        <f t="shared" si="25"/>
        <v/>
      </c>
      <c r="BW71" s="28" t="str">
        <f t="shared" si="25"/>
        <v/>
      </c>
      <c r="BX71" s="28" t="str">
        <f t="shared" si="25"/>
        <v/>
      </c>
      <c r="BY71" s="28" t="str">
        <f t="shared" si="25"/>
        <v/>
      </c>
      <c r="BZ71" s="28" t="str">
        <f t="shared" si="25"/>
        <v/>
      </c>
      <c r="CA71" s="28" t="str">
        <f t="shared" si="25"/>
        <v/>
      </c>
      <c r="CB71" s="28" t="str">
        <f t="shared" si="25"/>
        <v/>
      </c>
      <c r="CC71" s="28" t="str">
        <f t="shared" si="25"/>
        <v/>
      </c>
      <c r="CE71" s="42" t="str">
        <f t="shared" ref="CE71:CE86" si="29">IF(E71="x",$E$5&amp;" | ","")&amp;IF(F71="x",$F$5&amp;" | ","")&amp;IF(G71="x",$G$5&amp;" | ","")&amp;IF(H71="x",$H$5&amp;" | ","")&amp;IF(I71="x",$I$5&amp;" | ","")&amp;IF(J71="x",$J$5&amp;" | ","")&amp;IF(K71="x",$K$5&amp;" | ","")&amp;IF(L71="x",$L$5&amp;" | ","")&amp;IF(M71="x",$M$5&amp;" | ","")&amp;IF(N71="x",$N$5&amp;" | ","")&amp;IF(O71="x",$O$5&amp;" | ","")&amp;IF(P71="x",$P$5&amp;" | ","")&amp;IF(Q71="x",$Q$5&amp;" | ","")&amp;IF(R71="x",$R$5&amp;" | ","")&amp;IF(S71="x",$S$5&amp;" | ","")&amp;IF(T71="x",$T$5&amp;" | ","")&amp;IF(U71="x",$U$5&amp;" | ","")&amp;IF(V71="x",$V$5&amp;" | ","")&amp;IF(W71="x",$W$5&amp;" | ","")&amp;IF(X71="x",$X$5&amp;" | ","")&amp;IF(Y71="x",$Y$5&amp;" | ","")&amp;IF(Z71="x",$Z$5&amp;" | ","")&amp;IF(AA71="x",$AA$5&amp;" | ","")&amp;IF(AB71="x",$AB$5&amp;" | ","")&amp;IF(AC71="x",$AC$5&amp;" | ","")&amp;IF(AD71="x",$AD$5&amp;" | ","")&amp;IF(AE71="x",$AE$5&amp;" | ","")&amp;IF(AF71="x",$AF$5&amp;" | ","")&amp;IF(AG71="x",$AG$5&amp;" | ","")&amp;IF(AH71="x",$AH$5&amp;" | ","")&amp;IF(AI71="x",$AI$5&amp;" | ","")&amp;IF(AJ71="x",$AJ$5&amp;" | ","")&amp;IF(AK71="x",$AK$5&amp;" | ","")&amp;IF(AL71="x",$AL$5&amp;" | ","")&amp;IF(AM71="x",$AM$5&amp;" | ","")&amp;IF(AN71="x",$AN$5&amp;" | ","")&amp;IF(AO71="x",$AO$5&amp;" | ","")&amp;IF(AP71="x",$AP$5&amp;" | ","")&amp;IF(AQ71="x",$AQ$5&amp;" | ","")&amp;IF(AR71="x",$AR$5&amp;" | ","")&amp;IF(AS71="x",$AS$5&amp;" | ","")&amp;IF(AT71="x",$AT$5&amp;" | ","")&amp;IF(AU71="x",$AU$5&amp;" | ","")&amp;IF(AV71="x",$AV$5&amp;" | ","")&amp;IF(AW71="x",$AW$5&amp;" | ","")&amp;IF(AX71="x",$AX$5&amp;" | ","")</f>
        <v/>
      </c>
    </row>
    <row r="72" spans="1:83" s="2" customFormat="1" hidden="1" x14ac:dyDescent="0.3">
      <c r="A72" s="60"/>
      <c r="B72" s="61"/>
      <c r="C72" s="54">
        <f t="shared" si="27"/>
        <v>0</v>
      </c>
      <c r="D72" s="40">
        <f t="shared" si="28"/>
        <v>0</v>
      </c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Z72" s="28" t="str">
        <f t="shared" si="26"/>
        <v/>
      </c>
      <c r="BA72" s="28" t="str">
        <f t="shared" si="26"/>
        <v/>
      </c>
      <c r="BB72" s="28" t="str">
        <f t="shared" si="26"/>
        <v/>
      </c>
      <c r="BC72" s="28" t="str">
        <f t="shared" si="26"/>
        <v/>
      </c>
      <c r="BD72" s="28" t="str">
        <f t="shared" si="26"/>
        <v/>
      </c>
      <c r="BE72" s="28" t="str">
        <f t="shared" si="26"/>
        <v/>
      </c>
      <c r="BF72" s="28" t="str">
        <f t="shared" si="26"/>
        <v/>
      </c>
      <c r="BG72" s="28" t="str">
        <f t="shared" si="26"/>
        <v/>
      </c>
      <c r="BH72" s="28" t="str">
        <f t="shared" si="26"/>
        <v/>
      </c>
      <c r="BI72" s="28" t="str">
        <f t="shared" si="26"/>
        <v/>
      </c>
      <c r="BJ72" s="28" t="str">
        <f t="shared" si="26"/>
        <v/>
      </c>
      <c r="BK72" s="28" t="str">
        <f t="shared" si="26"/>
        <v/>
      </c>
      <c r="BL72" s="28" t="str">
        <f t="shared" si="26"/>
        <v/>
      </c>
      <c r="BM72" s="28" t="str">
        <f t="shared" si="26"/>
        <v/>
      </c>
      <c r="BN72" s="28" t="str">
        <f t="shared" si="26"/>
        <v/>
      </c>
      <c r="BO72" s="28" t="str">
        <f t="shared" si="26"/>
        <v/>
      </c>
      <c r="BP72" s="28" t="str">
        <f t="shared" si="25"/>
        <v/>
      </c>
      <c r="BQ72" s="28" t="str">
        <f t="shared" si="25"/>
        <v/>
      </c>
      <c r="BR72" s="28" t="str">
        <f t="shared" si="25"/>
        <v/>
      </c>
      <c r="BS72" s="28" t="str">
        <f t="shared" si="25"/>
        <v/>
      </c>
      <c r="BT72" s="28" t="str">
        <f t="shared" si="25"/>
        <v/>
      </c>
      <c r="BU72" s="28" t="str">
        <f t="shared" si="25"/>
        <v/>
      </c>
      <c r="BV72" s="28" t="str">
        <f t="shared" si="25"/>
        <v/>
      </c>
      <c r="BW72" s="28" t="str">
        <f t="shared" si="25"/>
        <v/>
      </c>
      <c r="BX72" s="28" t="str">
        <f t="shared" si="25"/>
        <v/>
      </c>
      <c r="BY72" s="28" t="str">
        <f t="shared" si="25"/>
        <v/>
      </c>
      <c r="BZ72" s="28" t="str">
        <f t="shared" si="25"/>
        <v/>
      </c>
      <c r="CA72" s="28" t="str">
        <f t="shared" si="25"/>
        <v/>
      </c>
      <c r="CB72" s="28" t="str">
        <f t="shared" si="25"/>
        <v/>
      </c>
      <c r="CC72" s="28" t="str">
        <f t="shared" si="25"/>
        <v/>
      </c>
      <c r="CE72" s="42" t="str">
        <f t="shared" si="29"/>
        <v/>
      </c>
    </row>
    <row r="73" spans="1:83" s="2" customFormat="1" hidden="1" x14ac:dyDescent="0.3">
      <c r="A73" s="60"/>
      <c r="B73" s="61"/>
      <c r="C73" s="54">
        <f t="shared" si="27"/>
        <v>0</v>
      </c>
      <c r="D73" s="40">
        <f t="shared" si="28"/>
        <v>0</v>
      </c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Z73" s="28" t="str">
        <f t="shared" si="26"/>
        <v/>
      </c>
      <c r="BA73" s="28" t="str">
        <f t="shared" si="26"/>
        <v/>
      </c>
      <c r="BB73" s="28" t="str">
        <f t="shared" si="26"/>
        <v/>
      </c>
      <c r="BC73" s="28" t="str">
        <f t="shared" si="26"/>
        <v/>
      </c>
      <c r="BD73" s="28" t="str">
        <f t="shared" si="26"/>
        <v/>
      </c>
      <c r="BE73" s="28" t="str">
        <f t="shared" si="26"/>
        <v/>
      </c>
      <c r="BF73" s="28" t="str">
        <f t="shared" si="26"/>
        <v/>
      </c>
      <c r="BG73" s="28" t="str">
        <f t="shared" si="26"/>
        <v/>
      </c>
      <c r="BH73" s="28" t="str">
        <f t="shared" si="26"/>
        <v/>
      </c>
      <c r="BI73" s="28" t="str">
        <f t="shared" si="26"/>
        <v/>
      </c>
      <c r="BJ73" s="28" t="str">
        <f t="shared" si="26"/>
        <v/>
      </c>
      <c r="BK73" s="28" t="str">
        <f t="shared" si="26"/>
        <v/>
      </c>
      <c r="BL73" s="28" t="str">
        <f t="shared" si="26"/>
        <v/>
      </c>
      <c r="BM73" s="28" t="str">
        <f t="shared" si="26"/>
        <v/>
      </c>
      <c r="BN73" s="28" t="str">
        <f t="shared" si="26"/>
        <v/>
      </c>
      <c r="BO73" s="28" t="str">
        <f t="shared" si="26"/>
        <v/>
      </c>
      <c r="BP73" s="28" t="str">
        <f t="shared" si="25"/>
        <v/>
      </c>
      <c r="BQ73" s="28" t="str">
        <f t="shared" si="25"/>
        <v/>
      </c>
      <c r="BR73" s="28" t="str">
        <f t="shared" si="25"/>
        <v/>
      </c>
      <c r="BS73" s="28" t="str">
        <f t="shared" si="25"/>
        <v/>
      </c>
      <c r="BT73" s="28" t="str">
        <f t="shared" si="25"/>
        <v/>
      </c>
      <c r="BU73" s="28" t="str">
        <f t="shared" si="25"/>
        <v/>
      </c>
      <c r="BV73" s="28" t="str">
        <f t="shared" si="25"/>
        <v/>
      </c>
      <c r="BW73" s="28" t="str">
        <f t="shared" si="25"/>
        <v/>
      </c>
      <c r="BX73" s="28" t="str">
        <f t="shared" si="25"/>
        <v/>
      </c>
      <c r="BY73" s="28" t="str">
        <f t="shared" si="25"/>
        <v/>
      </c>
      <c r="BZ73" s="28" t="str">
        <f t="shared" si="25"/>
        <v/>
      </c>
      <c r="CA73" s="28" t="str">
        <f t="shared" si="25"/>
        <v/>
      </c>
      <c r="CB73" s="28" t="str">
        <f t="shared" si="25"/>
        <v/>
      </c>
      <c r="CC73" s="28" t="str">
        <f t="shared" si="25"/>
        <v/>
      </c>
      <c r="CE73" s="42" t="str">
        <f t="shared" si="29"/>
        <v/>
      </c>
    </row>
    <row r="74" spans="1:83" s="2" customFormat="1" hidden="1" x14ac:dyDescent="0.3">
      <c r="A74" s="60"/>
      <c r="B74" s="61"/>
      <c r="C74" s="54">
        <f t="shared" si="27"/>
        <v>0</v>
      </c>
      <c r="D74" s="40">
        <f t="shared" si="28"/>
        <v>0</v>
      </c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  <c r="AV74" s="60"/>
      <c r="AW74" s="60"/>
      <c r="AX74" s="60"/>
      <c r="AZ74" s="28" t="str">
        <f t="shared" si="26"/>
        <v/>
      </c>
      <c r="BA74" s="28" t="str">
        <f t="shared" si="26"/>
        <v/>
      </c>
      <c r="BB74" s="28" t="str">
        <f t="shared" si="26"/>
        <v/>
      </c>
      <c r="BC74" s="28" t="str">
        <f t="shared" si="26"/>
        <v/>
      </c>
      <c r="BD74" s="28" t="str">
        <f t="shared" si="26"/>
        <v/>
      </c>
      <c r="BE74" s="28" t="str">
        <f t="shared" si="26"/>
        <v/>
      </c>
      <c r="BF74" s="28" t="str">
        <f t="shared" si="26"/>
        <v/>
      </c>
      <c r="BG74" s="28" t="str">
        <f t="shared" si="26"/>
        <v/>
      </c>
      <c r="BH74" s="28" t="str">
        <f t="shared" si="26"/>
        <v/>
      </c>
      <c r="BI74" s="28" t="str">
        <f t="shared" si="26"/>
        <v/>
      </c>
      <c r="BJ74" s="28" t="str">
        <f t="shared" si="26"/>
        <v/>
      </c>
      <c r="BK74" s="28" t="str">
        <f t="shared" si="26"/>
        <v/>
      </c>
      <c r="BL74" s="28" t="str">
        <f t="shared" si="26"/>
        <v/>
      </c>
      <c r="BM74" s="28" t="str">
        <f t="shared" si="26"/>
        <v/>
      </c>
      <c r="BN74" s="28" t="str">
        <f t="shared" si="26"/>
        <v/>
      </c>
      <c r="BO74" s="28" t="str">
        <f t="shared" si="26"/>
        <v/>
      </c>
      <c r="BP74" s="28" t="str">
        <f t="shared" si="25"/>
        <v/>
      </c>
      <c r="BQ74" s="28" t="str">
        <f t="shared" si="25"/>
        <v/>
      </c>
      <c r="BR74" s="28" t="str">
        <f t="shared" si="25"/>
        <v/>
      </c>
      <c r="BS74" s="28" t="str">
        <f t="shared" si="25"/>
        <v/>
      </c>
      <c r="BT74" s="28" t="str">
        <f t="shared" si="25"/>
        <v/>
      </c>
      <c r="BU74" s="28" t="str">
        <f t="shared" si="25"/>
        <v/>
      </c>
      <c r="BV74" s="28" t="str">
        <f t="shared" si="25"/>
        <v/>
      </c>
      <c r="BW74" s="28" t="str">
        <f t="shared" si="25"/>
        <v/>
      </c>
      <c r="BX74" s="28" t="str">
        <f t="shared" si="25"/>
        <v/>
      </c>
      <c r="BY74" s="28" t="str">
        <f t="shared" si="25"/>
        <v/>
      </c>
      <c r="BZ74" s="28" t="str">
        <f t="shared" si="25"/>
        <v/>
      </c>
      <c r="CA74" s="28" t="str">
        <f t="shared" si="25"/>
        <v/>
      </c>
      <c r="CB74" s="28" t="str">
        <f t="shared" si="25"/>
        <v/>
      </c>
      <c r="CC74" s="28" t="str">
        <f t="shared" si="25"/>
        <v/>
      </c>
      <c r="CE74" s="42" t="str">
        <f t="shared" si="29"/>
        <v/>
      </c>
    </row>
    <row r="75" spans="1:83" s="2" customFormat="1" hidden="1" x14ac:dyDescent="0.3">
      <c r="A75" s="60"/>
      <c r="B75" s="61"/>
      <c r="C75" s="54">
        <f t="shared" si="27"/>
        <v>0</v>
      </c>
      <c r="D75" s="40">
        <f t="shared" si="28"/>
        <v>0</v>
      </c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0"/>
      <c r="AX75" s="60"/>
      <c r="AZ75" s="28" t="str">
        <f t="shared" si="26"/>
        <v/>
      </c>
      <c r="BA75" s="28" t="str">
        <f t="shared" si="26"/>
        <v/>
      </c>
      <c r="BB75" s="28" t="str">
        <f t="shared" si="26"/>
        <v/>
      </c>
      <c r="BC75" s="28" t="str">
        <f t="shared" si="26"/>
        <v/>
      </c>
      <c r="BD75" s="28" t="str">
        <f t="shared" si="26"/>
        <v/>
      </c>
      <c r="BE75" s="28" t="str">
        <f t="shared" si="26"/>
        <v/>
      </c>
      <c r="BF75" s="28" t="str">
        <f t="shared" si="26"/>
        <v/>
      </c>
      <c r="BG75" s="28" t="str">
        <f t="shared" si="26"/>
        <v/>
      </c>
      <c r="BH75" s="28" t="str">
        <f t="shared" si="26"/>
        <v/>
      </c>
      <c r="BI75" s="28" t="str">
        <f t="shared" si="26"/>
        <v/>
      </c>
      <c r="BJ75" s="28" t="str">
        <f t="shared" si="26"/>
        <v/>
      </c>
      <c r="BK75" s="28" t="str">
        <f t="shared" si="26"/>
        <v/>
      </c>
      <c r="BL75" s="28" t="str">
        <f t="shared" si="26"/>
        <v/>
      </c>
      <c r="BM75" s="28" t="str">
        <f t="shared" si="26"/>
        <v/>
      </c>
      <c r="BN75" s="28" t="str">
        <f t="shared" si="26"/>
        <v/>
      </c>
      <c r="BO75" s="28" t="str">
        <f t="shared" si="26"/>
        <v/>
      </c>
      <c r="BP75" s="28" t="str">
        <f t="shared" si="25"/>
        <v/>
      </c>
      <c r="BQ75" s="28" t="str">
        <f t="shared" si="25"/>
        <v/>
      </c>
      <c r="BR75" s="28" t="str">
        <f t="shared" si="25"/>
        <v/>
      </c>
      <c r="BS75" s="28" t="str">
        <f t="shared" si="25"/>
        <v/>
      </c>
      <c r="BT75" s="28" t="str">
        <f t="shared" si="25"/>
        <v/>
      </c>
      <c r="BU75" s="28" t="str">
        <f t="shared" si="25"/>
        <v/>
      </c>
      <c r="BV75" s="28" t="str">
        <f t="shared" si="25"/>
        <v/>
      </c>
      <c r="BW75" s="28" t="str">
        <f t="shared" si="25"/>
        <v/>
      </c>
      <c r="BX75" s="28" t="str">
        <f t="shared" si="25"/>
        <v/>
      </c>
      <c r="BY75" s="28" t="str">
        <f t="shared" si="25"/>
        <v/>
      </c>
      <c r="BZ75" s="28" t="str">
        <f t="shared" si="25"/>
        <v/>
      </c>
      <c r="CA75" s="28" t="str">
        <f t="shared" si="25"/>
        <v/>
      </c>
      <c r="CB75" s="28" t="str">
        <f t="shared" si="25"/>
        <v/>
      </c>
      <c r="CC75" s="28" t="str">
        <f t="shared" si="25"/>
        <v/>
      </c>
      <c r="CE75" s="42" t="str">
        <f t="shared" si="29"/>
        <v/>
      </c>
    </row>
    <row r="76" spans="1:83" s="2" customFormat="1" hidden="1" x14ac:dyDescent="0.3">
      <c r="A76" s="60"/>
      <c r="B76" s="61"/>
      <c r="C76" s="54">
        <f t="shared" si="27"/>
        <v>0</v>
      </c>
      <c r="D76" s="40">
        <f t="shared" si="28"/>
        <v>0</v>
      </c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  <c r="AV76" s="60"/>
      <c r="AW76" s="60"/>
      <c r="AX76" s="60"/>
      <c r="AZ76" s="28" t="str">
        <f t="shared" si="26"/>
        <v/>
      </c>
      <c r="BA76" s="28" t="str">
        <f t="shared" si="26"/>
        <v/>
      </c>
      <c r="BB76" s="28" t="str">
        <f t="shared" si="26"/>
        <v/>
      </c>
      <c r="BC76" s="28" t="str">
        <f t="shared" si="26"/>
        <v/>
      </c>
      <c r="BD76" s="28" t="str">
        <f t="shared" si="26"/>
        <v/>
      </c>
      <c r="BE76" s="28" t="str">
        <f t="shared" si="26"/>
        <v/>
      </c>
      <c r="BF76" s="28" t="str">
        <f t="shared" si="26"/>
        <v/>
      </c>
      <c r="BG76" s="28" t="str">
        <f t="shared" si="26"/>
        <v/>
      </c>
      <c r="BH76" s="28" t="str">
        <f t="shared" si="26"/>
        <v/>
      </c>
      <c r="BI76" s="28" t="str">
        <f t="shared" si="26"/>
        <v/>
      </c>
      <c r="BJ76" s="28" t="str">
        <f t="shared" si="26"/>
        <v/>
      </c>
      <c r="BK76" s="28" t="str">
        <f t="shared" si="26"/>
        <v/>
      </c>
      <c r="BL76" s="28" t="str">
        <f t="shared" si="26"/>
        <v/>
      </c>
      <c r="BM76" s="28" t="str">
        <f t="shared" si="26"/>
        <v/>
      </c>
      <c r="BN76" s="28" t="str">
        <f t="shared" si="26"/>
        <v/>
      </c>
      <c r="BO76" s="28" t="str">
        <f t="shared" si="26"/>
        <v/>
      </c>
      <c r="BP76" s="28" t="str">
        <f t="shared" si="25"/>
        <v/>
      </c>
      <c r="BQ76" s="28" t="str">
        <f t="shared" si="25"/>
        <v/>
      </c>
      <c r="BR76" s="28" t="str">
        <f t="shared" si="25"/>
        <v/>
      </c>
      <c r="BS76" s="28" t="str">
        <f t="shared" si="25"/>
        <v/>
      </c>
      <c r="BT76" s="28" t="str">
        <f t="shared" si="25"/>
        <v/>
      </c>
      <c r="BU76" s="28" t="str">
        <f t="shared" si="25"/>
        <v/>
      </c>
      <c r="BV76" s="28" t="str">
        <f t="shared" si="25"/>
        <v/>
      </c>
      <c r="BW76" s="28" t="str">
        <f t="shared" si="25"/>
        <v/>
      </c>
      <c r="BX76" s="28" t="str">
        <f t="shared" si="25"/>
        <v/>
      </c>
      <c r="BY76" s="28" t="str">
        <f t="shared" si="25"/>
        <v/>
      </c>
      <c r="BZ76" s="28" t="str">
        <f t="shared" si="25"/>
        <v/>
      </c>
      <c r="CA76" s="28" t="str">
        <f t="shared" si="25"/>
        <v/>
      </c>
      <c r="CB76" s="28" t="str">
        <f t="shared" si="25"/>
        <v/>
      </c>
      <c r="CC76" s="28" t="str">
        <f t="shared" si="25"/>
        <v/>
      </c>
      <c r="CE76" s="42" t="str">
        <f t="shared" si="29"/>
        <v/>
      </c>
    </row>
    <row r="77" spans="1:83" s="2" customFormat="1" hidden="1" x14ac:dyDescent="0.3">
      <c r="A77" s="60"/>
      <c r="B77" s="61"/>
      <c r="C77" s="54">
        <f t="shared" si="27"/>
        <v>0</v>
      </c>
      <c r="D77" s="40">
        <f t="shared" si="28"/>
        <v>0</v>
      </c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60"/>
      <c r="AU77" s="60"/>
      <c r="AV77" s="60"/>
      <c r="AW77" s="60"/>
      <c r="AX77" s="60"/>
      <c r="AZ77" s="28" t="str">
        <f t="shared" si="26"/>
        <v/>
      </c>
      <c r="BA77" s="28" t="str">
        <f t="shared" si="26"/>
        <v/>
      </c>
      <c r="BB77" s="28" t="str">
        <f t="shared" si="26"/>
        <v/>
      </c>
      <c r="BC77" s="28" t="str">
        <f t="shared" si="26"/>
        <v/>
      </c>
      <c r="BD77" s="28" t="str">
        <f t="shared" si="26"/>
        <v/>
      </c>
      <c r="BE77" s="28" t="str">
        <f t="shared" si="26"/>
        <v/>
      </c>
      <c r="BF77" s="28" t="str">
        <f t="shared" si="26"/>
        <v/>
      </c>
      <c r="BG77" s="28" t="str">
        <f t="shared" si="26"/>
        <v/>
      </c>
      <c r="BH77" s="28" t="str">
        <f t="shared" si="26"/>
        <v/>
      </c>
      <c r="BI77" s="28" t="str">
        <f t="shared" si="26"/>
        <v/>
      </c>
      <c r="BJ77" s="28" t="str">
        <f t="shared" si="26"/>
        <v/>
      </c>
      <c r="BK77" s="28" t="str">
        <f t="shared" si="26"/>
        <v/>
      </c>
      <c r="BL77" s="28" t="str">
        <f t="shared" si="26"/>
        <v/>
      </c>
      <c r="BM77" s="28" t="str">
        <f t="shared" si="26"/>
        <v/>
      </c>
      <c r="BN77" s="28" t="str">
        <f t="shared" si="26"/>
        <v/>
      </c>
      <c r="BO77" s="28" t="str">
        <f t="shared" si="26"/>
        <v/>
      </c>
      <c r="BP77" s="28" t="str">
        <f t="shared" si="25"/>
        <v/>
      </c>
      <c r="BQ77" s="28" t="str">
        <f t="shared" si="25"/>
        <v/>
      </c>
      <c r="BR77" s="28" t="str">
        <f t="shared" si="25"/>
        <v/>
      </c>
      <c r="BS77" s="28" t="str">
        <f t="shared" si="25"/>
        <v/>
      </c>
      <c r="BT77" s="28" t="str">
        <f t="shared" si="25"/>
        <v/>
      </c>
      <c r="BU77" s="28" t="str">
        <f t="shared" si="25"/>
        <v/>
      </c>
      <c r="BV77" s="28" t="str">
        <f t="shared" si="25"/>
        <v/>
      </c>
      <c r="BW77" s="28" t="str">
        <f t="shared" si="25"/>
        <v/>
      </c>
      <c r="BX77" s="28" t="str">
        <f t="shared" si="25"/>
        <v/>
      </c>
      <c r="BY77" s="28" t="str">
        <f t="shared" si="25"/>
        <v/>
      </c>
      <c r="BZ77" s="28" t="str">
        <f t="shared" si="25"/>
        <v/>
      </c>
      <c r="CA77" s="28" t="str">
        <f t="shared" si="25"/>
        <v/>
      </c>
      <c r="CB77" s="28" t="str">
        <f t="shared" si="25"/>
        <v/>
      </c>
      <c r="CC77" s="28" t="str">
        <f t="shared" si="25"/>
        <v/>
      </c>
      <c r="CE77" s="42" t="str">
        <f t="shared" si="29"/>
        <v/>
      </c>
    </row>
    <row r="78" spans="1:83" s="2" customFormat="1" hidden="1" x14ac:dyDescent="0.3">
      <c r="A78" s="60"/>
      <c r="B78" s="61"/>
      <c r="C78" s="54">
        <f t="shared" si="27"/>
        <v>0</v>
      </c>
      <c r="D78" s="40">
        <f t="shared" si="28"/>
        <v>0</v>
      </c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Z78" s="28" t="str">
        <f t="shared" si="26"/>
        <v/>
      </c>
      <c r="BA78" s="28" t="str">
        <f t="shared" si="26"/>
        <v/>
      </c>
      <c r="BB78" s="28" t="str">
        <f t="shared" si="26"/>
        <v/>
      </c>
      <c r="BC78" s="28" t="str">
        <f t="shared" si="26"/>
        <v/>
      </c>
      <c r="BD78" s="28" t="str">
        <f t="shared" si="26"/>
        <v/>
      </c>
      <c r="BE78" s="28" t="str">
        <f t="shared" si="26"/>
        <v/>
      </c>
      <c r="BF78" s="28" t="str">
        <f t="shared" si="26"/>
        <v/>
      </c>
      <c r="BG78" s="28" t="str">
        <f t="shared" si="26"/>
        <v/>
      </c>
      <c r="BH78" s="28" t="str">
        <f t="shared" si="26"/>
        <v/>
      </c>
      <c r="BI78" s="28" t="str">
        <f t="shared" si="26"/>
        <v/>
      </c>
      <c r="BJ78" s="28" t="str">
        <f t="shared" si="26"/>
        <v/>
      </c>
      <c r="BK78" s="28" t="str">
        <f t="shared" si="26"/>
        <v/>
      </c>
      <c r="BL78" s="28" t="str">
        <f t="shared" si="26"/>
        <v/>
      </c>
      <c r="BM78" s="28" t="str">
        <f t="shared" si="26"/>
        <v/>
      </c>
      <c r="BN78" s="28" t="str">
        <f t="shared" si="26"/>
        <v/>
      </c>
      <c r="BO78" s="28" t="str">
        <f t="shared" ref="BO78:CC86" si="30">IF(_xlfn.BITAND(BO$3,$C78)=0,"",IF(LOOKUP(_xlfn.BITAND(BO$3,$C78),$E$3:$AX$3)=_xlfn.BITAND(BO$3,$C78),"x","KO"))</f>
        <v/>
      </c>
      <c r="BP78" s="28" t="str">
        <f t="shared" si="30"/>
        <v/>
      </c>
      <c r="BQ78" s="28" t="str">
        <f t="shared" si="30"/>
        <v/>
      </c>
      <c r="BR78" s="28" t="str">
        <f t="shared" si="30"/>
        <v/>
      </c>
      <c r="BS78" s="28" t="str">
        <f t="shared" si="30"/>
        <v/>
      </c>
      <c r="BT78" s="28" t="str">
        <f t="shared" si="30"/>
        <v/>
      </c>
      <c r="BU78" s="28" t="str">
        <f t="shared" si="30"/>
        <v/>
      </c>
      <c r="BV78" s="28" t="str">
        <f t="shared" si="30"/>
        <v/>
      </c>
      <c r="BW78" s="28" t="str">
        <f t="shared" si="30"/>
        <v/>
      </c>
      <c r="BX78" s="28" t="str">
        <f t="shared" si="30"/>
        <v/>
      </c>
      <c r="BY78" s="28" t="str">
        <f t="shared" si="30"/>
        <v/>
      </c>
      <c r="BZ78" s="28" t="str">
        <f t="shared" si="30"/>
        <v/>
      </c>
      <c r="CA78" s="28" t="str">
        <f t="shared" si="30"/>
        <v/>
      </c>
      <c r="CB78" s="28" t="str">
        <f t="shared" si="30"/>
        <v/>
      </c>
      <c r="CC78" s="28" t="str">
        <f t="shared" si="30"/>
        <v/>
      </c>
      <c r="CE78" s="42" t="str">
        <f t="shared" si="29"/>
        <v/>
      </c>
    </row>
    <row r="79" spans="1:83" s="2" customFormat="1" hidden="1" x14ac:dyDescent="0.3">
      <c r="A79" s="60"/>
      <c r="B79" s="61"/>
      <c r="C79" s="54">
        <f t="shared" si="27"/>
        <v>0</v>
      </c>
      <c r="D79" s="40">
        <f t="shared" si="28"/>
        <v>0</v>
      </c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Z79" s="28" t="str">
        <f t="shared" ref="AZ79:BO86" si="31">IF(_xlfn.BITAND(AZ$3,$C79)=0,"",IF(LOOKUP(_xlfn.BITAND(AZ$3,$C79),$E$3:$AX$3)=_xlfn.BITAND(AZ$3,$C79),"x","KO"))</f>
        <v/>
      </c>
      <c r="BA79" s="28" t="str">
        <f t="shared" si="31"/>
        <v/>
      </c>
      <c r="BB79" s="28" t="str">
        <f t="shared" si="31"/>
        <v/>
      </c>
      <c r="BC79" s="28" t="str">
        <f t="shared" si="31"/>
        <v/>
      </c>
      <c r="BD79" s="28" t="str">
        <f t="shared" si="31"/>
        <v/>
      </c>
      <c r="BE79" s="28" t="str">
        <f t="shared" si="31"/>
        <v/>
      </c>
      <c r="BF79" s="28" t="str">
        <f t="shared" si="31"/>
        <v/>
      </c>
      <c r="BG79" s="28" t="str">
        <f t="shared" si="31"/>
        <v/>
      </c>
      <c r="BH79" s="28" t="str">
        <f t="shared" si="31"/>
        <v/>
      </c>
      <c r="BI79" s="28" t="str">
        <f t="shared" si="31"/>
        <v/>
      </c>
      <c r="BJ79" s="28" t="str">
        <f t="shared" si="31"/>
        <v/>
      </c>
      <c r="BK79" s="28" t="str">
        <f t="shared" si="31"/>
        <v/>
      </c>
      <c r="BL79" s="28" t="str">
        <f t="shared" si="31"/>
        <v/>
      </c>
      <c r="BM79" s="28" t="str">
        <f t="shared" si="31"/>
        <v/>
      </c>
      <c r="BN79" s="28" t="str">
        <f t="shared" si="31"/>
        <v/>
      </c>
      <c r="BO79" s="28" t="str">
        <f t="shared" si="31"/>
        <v/>
      </c>
      <c r="BP79" s="28" t="str">
        <f t="shared" si="30"/>
        <v/>
      </c>
      <c r="BQ79" s="28" t="str">
        <f t="shared" si="30"/>
        <v/>
      </c>
      <c r="BR79" s="28" t="str">
        <f t="shared" si="30"/>
        <v/>
      </c>
      <c r="BS79" s="28" t="str">
        <f t="shared" si="30"/>
        <v/>
      </c>
      <c r="BT79" s="28" t="str">
        <f t="shared" si="30"/>
        <v/>
      </c>
      <c r="BU79" s="28" t="str">
        <f t="shared" si="30"/>
        <v/>
      </c>
      <c r="BV79" s="28" t="str">
        <f t="shared" si="30"/>
        <v/>
      </c>
      <c r="BW79" s="28" t="str">
        <f t="shared" si="30"/>
        <v/>
      </c>
      <c r="BX79" s="28" t="str">
        <f t="shared" si="30"/>
        <v/>
      </c>
      <c r="BY79" s="28" t="str">
        <f t="shared" si="30"/>
        <v/>
      </c>
      <c r="BZ79" s="28" t="str">
        <f t="shared" si="30"/>
        <v/>
      </c>
      <c r="CA79" s="28" t="str">
        <f t="shared" si="30"/>
        <v/>
      </c>
      <c r="CB79" s="28" t="str">
        <f t="shared" si="30"/>
        <v/>
      </c>
      <c r="CC79" s="28" t="str">
        <f t="shared" si="30"/>
        <v/>
      </c>
      <c r="CE79" s="42" t="str">
        <f t="shared" si="29"/>
        <v/>
      </c>
    </row>
    <row r="80" spans="1:83" s="2" customFormat="1" hidden="1" x14ac:dyDescent="0.3">
      <c r="A80" s="60"/>
      <c r="B80" s="61"/>
      <c r="C80" s="54">
        <f t="shared" si="27"/>
        <v>0</v>
      </c>
      <c r="D80" s="40">
        <f t="shared" si="28"/>
        <v>0</v>
      </c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  <c r="AV80" s="60"/>
      <c r="AW80" s="60"/>
      <c r="AX80" s="60"/>
      <c r="AZ80" s="28" t="str">
        <f t="shared" si="31"/>
        <v/>
      </c>
      <c r="BA80" s="28" t="str">
        <f t="shared" si="31"/>
        <v/>
      </c>
      <c r="BB80" s="28" t="str">
        <f t="shared" si="31"/>
        <v/>
      </c>
      <c r="BC80" s="28" t="str">
        <f t="shared" si="31"/>
        <v/>
      </c>
      <c r="BD80" s="28" t="str">
        <f t="shared" si="31"/>
        <v/>
      </c>
      <c r="BE80" s="28" t="str">
        <f t="shared" si="31"/>
        <v/>
      </c>
      <c r="BF80" s="28" t="str">
        <f t="shared" si="31"/>
        <v/>
      </c>
      <c r="BG80" s="28" t="str">
        <f t="shared" si="31"/>
        <v/>
      </c>
      <c r="BH80" s="28" t="str">
        <f t="shared" si="31"/>
        <v/>
      </c>
      <c r="BI80" s="28" t="str">
        <f t="shared" si="31"/>
        <v/>
      </c>
      <c r="BJ80" s="28" t="str">
        <f t="shared" si="31"/>
        <v/>
      </c>
      <c r="BK80" s="28" t="str">
        <f t="shared" si="31"/>
        <v/>
      </c>
      <c r="BL80" s="28" t="str">
        <f t="shared" si="31"/>
        <v/>
      </c>
      <c r="BM80" s="28" t="str">
        <f t="shared" si="31"/>
        <v/>
      </c>
      <c r="BN80" s="28" t="str">
        <f t="shared" si="31"/>
        <v/>
      </c>
      <c r="BO80" s="28" t="str">
        <f t="shared" si="31"/>
        <v/>
      </c>
      <c r="BP80" s="28" t="str">
        <f t="shared" si="30"/>
        <v/>
      </c>
      <c r="BQ80" s="28" t="str">
        <f t="shared" si="30"/>
        <v/>
      </c>
      <c r="BR80" s="28" t="str">
        <f t="shared" si="30"/>
        <v/>
      </c>
      <c r="BS80" s="28" t="str">
        <f t="shared" si="30"/>
        <v/>
      </c>
      <c r="BT80" s="28" t="str">
        <f t="shared" si="30"/>
        <v/>
      </c>
      <c r="BU80" s="28" t="str">
        <f t="shared" si="30"/>
        <v/>
      </c>
      <c r="BV80" s="28" t="str">
        <f t="shared" si="30"/>
        <v/>
      </c>
      <c r="BW80" s="28" t="str">
        <f t="shared" si="30"/>
        <v/>
      </c>
      <c r="BX80" s="28" t="str">
        <f t="shared" si="30"/>
        <v/>
      </c>
      <c r="BY80" s="28" t="str">
        <f t="shared" si="30"/>
        <v/>
      </c>
      <c r="BZ80" s="28" t="str">
        <f t="shared" si="30"/>
        <v/>
      </c>
      <c r="CA80" s="28" t="str">
        <f t="shared" si="30"/>
        <v/>
      </c>
      <c r="CB80" s="28" t="str">
        <f t="shared" si="30"/>
        <v/>
      </c>
      <c r="CC80" s="28" t="str">
        <f t="shared" si="30"/>
        <v/>
      </c>
      <c r="CE80" s="42" t="str">
        <f t="shared" si="29"/>
        <v/>
      </c>
    </row>
    <row r="81" spans="1:83" s="2" customFormat="1" hidden="1" x14ac:dyDescent="0.3">
      <c r="A81" s="60"/>
      <c r="B81" s="61"/>
      <c r="C81" s="54">
        <f t="shared" si="27"/>
        <v>0</v>
      </c>
      <c r="D81" s="40">
        <f t="shared" si="28"/>
        <v>0</v>
      </c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  <c r="AV81" s="60"/>
      <c r="AW81" s="60"/>
      <c r="AX81" s="60"/>
      <c r="AZ81" s="28" t="str">
        <f t="shared" si="31"/>
        <v/>
      </c>
      <c r="BA81" s="28" t="str">
        <f t="shared" si="31"/>
        <v/>
      </c>
      <c r="BB81" s="28" t="str">
        <f t="shared" si="31"/>
        <v/>
      </c>
      <c r="BC81" s="28" t="str">
        <f t="shared" si="31"/>
        <v/>
      </c>
      <c r="BD81" s="28" t="str">
        <f t="shared" si="31"/>
        <v/>
      </c>
      <c r="BE81" s="28" t="str">
        <f t="shared" si="31"/>
        <v/>
      </c>
      <c r="BF81" s="28" t="str">
        <f t="shared" si="31"/>
        <v/>
      </c>
      <c r="BG81" s="28" t="str">
        <f t="shared" si="31"/>
        <v/>
      </c>
      <c r="BH81" s="28" t="str">
        <f t="shared" si="31"/>
        <v/>
      </c>
      <c r="BI81" s="28" t="str">
        <f t="shared" si="31"/>
        <v/>
      </c>
      <c r="BJ81" s="28" t="str">
        <f t="shared" si="31"/>
        <v/>
      </c>
      <c r="BK81" s="28" t="str">
        <f t="shared" si="31"/>
        <v/>
      </c>
      <c r="BL81" s="28" t="str">
        <f t="shared" si="31"/>
        <v/>
      </c>
      <c r="BM81" s="28" t="str">
        <f t="shared" si="31"/>
        <v/>
      </c>
      <c r="BN81" s="28" t="str">
        <f t="shared" si="31"/>
        <v/>
      </c>
      <c r="BO81" s="28" t="str">
        <f t="shared" si="31"/>
        <v/>
      </c>
      <c r="BP81" s="28" t="str">
        <f t="shared" si="30"/>
        <v/>
      </c>
      <c r="BQ81" s="28" t="str">
        <f t="shared" si="30"/>
        <v/>
      </c>
      <c r="BR81" s="28" t="str">
        <f t="shared" si="30"/>
        <v/>
      </c>
      <c r="BS81" s="28" t="str">
        <f t="shared" si="30"/>
        <v/>
      </c>
      <c r="BT81" s="28" t="str">
        <f t="shared" si="30"/>
        <v/>
      </c>
      <c r="BU81" s="28" t="str">
        <f t="shared" si="30"/>
        <v/>
      </c>
      <c r="BV81" s="28" t="str">
        <f t="shared" si="30"/>
        <v/>
      </c>
      <c r="BW81" s="28" t="str">
        <f t="shared" si="30"/>
        <v/>
      </c>
      <c r="BX81" s="28" t="str">
        <f t="shared" si="30"/>
        <v/>
      </c>
      <c r="BY81" s="28" t="str">
        <f t="shared" si="30"/>
        <v/>
      </c>
      <c r="BZ81" s="28" t="str">
        <f t="shared" si="30"/>
        <v/>
      </c>
      <c r="CA81" s="28" t="str">
        <f t="shared" si="30"/>
        <v/>
      </c>
      <c r="CB81" s="28" t="str">
        <f t="shared" si="30"/>
        <v/>
      </c>
      <c r="CC81" s="28" t="str">
        <f t="shared" si="30"/>
        <v/>
      </c>
      <c r="CE81" s="42" t="str">
        <f t="shared" si="29"/>
        <v/>
      </c>
    </row>
    <row r="82" spans="1:83" s="2" customFormat="1" hidden="1" x14ac:dyDescent="0.3">
      <c r="A82" s="60"/>
      <c r="B82" s="61"/>
      <c r="C82" s="54">
        <f t="shared" si="27"/>
        <v>0</v>
      </c>
      <c r="D82" s="40">
        <f t="shared" si="28"/>
        <v>0</v>
      </c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  <c r="AV82" s="60"/>
      <c r="AW82" s="60"/>
      <c r="AX82" s="60"/>
      <c r="AZ82" s="28" t="str">
        <f t="shared" si="31"/>
        <v/>
      </c>
      <c r="BA82" s="28" t="str">
        <f t="shared" si="31"/>
        <v/>
      </c>
      <c r="BB82" s="28" t="str">
        <f t="shared" si="31"/>
        <v/>
      </c>
      <c r="BC82" s="28" t="str">
        <f t="shared" si="31"/>
        <v/>
      </c>
      <c r="BD82" s="28" t="str">
        <f t="shared" si="31"/>
        <v/>
      </c>
      <c r="BE82" s="28" t="str">
        <f t="shared" si="31"/>
        <v/>
      </c>
      <c r="BF82" s="28" t="str">
        <f t="shared" si="31"/>
        <v/>
      </c>
      <c r="BG82" s="28" t="str">
        <f t="shared" si="31"/>
        <v/>
      </c>
      <c r="BH82" s="28" t="str">
        <f t="shared" si="31"/>
        <v/>
      </c>
      <c r="BI82" s="28" t="str">
        <f t="shared" si="31"/>
        <v/>
      </c>
      <c r="BJ82" s="28" t="str">
        <f t="shared" si="31"/>
        <v/>
      </c>
      <c r="BK82" s="28" t="str">
        <f t="shared" si="31"/>
        <v/>
      </c>
      <c r="BL82" s="28" t="str">
        <f t="shared" si="31"/>
        <v/>
      </c>
      <c r="BM82" s="28" t="str">
        <f t="shared" si="31"/>
        <v/>
      </c>
      <c r="BN82" s="28" t="str">
        <f t="shared" si="31"/>
        <v/>
      </c>
      <c r="BO82" s="28" t="str">
        <f t="shared" si="31"/>
        <v/>
      </c>
      <c r="BP82" s="28" t="str">
        <f t="shared" si="30"/>
        <v/>
      </c>
      <c r="BQ82" s="28" t="str">
        <f t="shared" si="30"/>
        <v/>
      </c>
      <c r="BR82" s="28" t="str">
        <f t="shared" si="30"/>
        <v/>
      </c>
      <c r="BS82" s="28" t="str">
        <f t="shared" si="30"/>
        <v/>
      </c>
      <c r="BT82" s="28" t="str">
        <f t="shared" si="30"/>
        <v/>
      </c>
      <c r="BU82" s="28" t="str">
        <f t="shared" si="30"/>
        <v/>
      </c>
      <c r="BV82" s="28" t="str">
        <f t="shared" si="30"/>
        <v/>
      </c>
      <c r="BW82" s="28" t="str">
        <f t="shared" si="30"/>
        <v/>
      </c>
      <c r="BX82" s="28" t="str">
        <f t="shared" si="30"/>
        <v/>
      </c>
      <c r="BY82" s="28" t="str">
        <f t="shared" si="30"/>
        <v/>
      </c>
      <c r="BZ82" s="28" t="str">
        <f t="shared" si="30"/>
        <v/>
      </c>
      <c r="CA82" s="28" t="str">
        <f t="shared" si="30"/>
        <v/>
      </c>
      <c r="CB82" s="28" t="str">
        <f t="shared" si="30"/>
        <v/>
      </c>
      <c r="CC82" s="28" t="str">
        <f t="shared" si="30"/>
        <v/>
      </c>
      <c r="CE82" s="42" t="str">
        <f t="shared" si="29"/>
        <v/>
      </c>
    </row>
    <row r="83" spans="1:83" s="2" customFormat="1" hidden="1" x14ac:dyDescent="0.3">
      <c r="A83" s="60"/>
      <c r="B83" s="61"/>
      <c r="C83" s="54">
        <f t="shared" si="27"/>
        <v>0</v>
      </c>
      <c r="D83" s="40">
        <f t="shared" si="28"/>
        <v>0</v>
      </c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  <c r="AQ83" s="60"/>
      <c r="AR83" s="60"/>
      <c r="AS83" s="60"/>
      <c r="AT83" s="60"/>
      <c r="AU83" s="60"/>
      <c r="AV83" s="60"/>
      <c r="AW83" s="60"/>
      <c r="AX83" s="60"/>
      <c r="AZ83" s="28" t="str">
        <f t="shared" si="31"/>
        <v/>
      </c>
      <c r="BA83" s="28" t="str">
        <f t="shared" si="31"/>
        <v/>
      </c>
      <c r="BB83" s="28" t="str">
        <f t="shared" si="31"/>
        <v/>
      </c>
      <c r="BC83" s="28" t="str">
        <f t="shared" si="31"/>
        <v/>
      </c>
      <c r="BD83" s="28" t="str">
        <f t="shared" si="31"/>
        <v/>
      </c>
      <c r="BE83" s="28" t="str">
        <f t="shared" si="31"/>
        <v/>
      </c>
      <c r="BF83" s="28" t="str">
        <f t="shared" si="31"/>
        <v/>
      </c>
      <c r="BG83" s="28" t="str">
        <f t="shared" si="31"/>
        <v/>
      </c>
      <c r="BH83" s="28" t="str">
        <f t="shared" si="31"/>
        <v/>
      </c>
      <c r="BI83" s="28" t="str">
        <f t="shared" si="31"/>
        <v/>
      </c>
      <c r="BJ83" s="28" t="str">
        <f t="shared" si="31"/>
        <v/>
      </c>
      <c r="BK83" s="28" t="str">
        <f t="shared" si="31"/>
        <v/>
      </c>
      <c r="BL83" s="28" t="str">
        <f t="shared" si="31"/>
        <v/>
      </c>
      <c r="BM83" s="28" t="str">
        <f t="shared" si="31"/>
        <v/>
      </c>
      <c r="BN83" s="28" t="str">
        <f t="shared" si="31"/>
        <v/>
      </c>
      <c r="BO83" s="28" t="str">
        <f t="shared" si="31"/>
        <v/>
      </c>
      <c r="BP83" s="28" t="str">
        <f t="shared" si="30"/>
        <v/>
      </c>
      <c r="BQ83" s="28" t="str">
        <f t="shared" si="30"/>
        <v/>
      </c>
      <c r="BR83" s="28" t="str">
        <f t="shared" si="30"/>
        <v/>
      </c>
      <c r="BS83" s="28" t="str">
        <f t="shared" si="30"/>
        <v/>
      </c>
      <c r="BT83" s="28" t="str">
        <f t="shared" si="30"/>
        <v/>
      </c>
      <c r="BU83" s="28" t="str">
        <f t="shared" si="30"/>
        <v/>
      </c>
      <c r="BV83" s="28" t="str">
        <f t="shared" si="30"/>
        <v/>
      </c>
      <c r="BW83" s="28" t="str">
        <f t="shared" si="30"/>
        <v/>
      </c>
      <c r="BX83" s="28" t="str">
        <f t="shared" si="30"/>
        <v/>
      </c>
      <c r="BY83" s="28" t="str">
        <f t="shared" si="30"/>
        <v/>
      </c>
      <c r="BZ83" s="28" t="str">
        <f t="shared" si="30"/>
        <v/>
      </c>
      <c r="CA83" s="28" t="str">
        <f t="shared" si="30"/>
        <v/>
      </c>
      <c r="CB83" s="28" t="str">
        <f t="shared" si="30"/>
        <v/>
      </c>
      <c r="CC83" s="28" t="str">
        <f t="shared" si="30"/>
        <v/>
      </c>
      <c r="CE83" s="42" t="str">
        <f t="shared" si="29"/>
        <v/>
      </c>
    </row>
    <row r="84" spans="1:83" s="2" customFormat="1" hidden="1" x14ac:dyDescent="0.3">
      <c r="A84" s="60"/>
      <c r="B84" s="61"/>
      <c r="C84" s="54">
        <f t="shared" ref="C84:C86" si="32">SUMIF(E84:AX84,"x",$E$3:$AX$3)</f>
        <v>0</v>
      </c>
      <c r="D84" s="40">
        <f t="shared" ref="D84:D86" si="33">COUNTIF(E84:AX84,"x")</f>
        <v>0</v>
      </c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  <c r="AV84" s="60"/>
      <c r="AW84" s="60"/>
      <c r="AX84" s="60"/>
      <c r="AZ84" s="28" t="str">
        <f t="shared" si="31"/>
        <v/>
      </c>
      <c r="BA84" s="28" t="str">
        <f t="shared" si="31"/>
        <v/>
      </c>
      <c r="BB84" s="28" t="str">
        <f t="shared" si="31"/>
        <v/>
      </c>
      <c r="BC84" s="28" t="str">
        <f t="shared" si="31"/>
        <v/>
      </c>
      <c r="BD84" s="28" t="str">
        <f t="shared" si="31"/>
        <v/>
      </c>
      <c r="BE84" s="28" t="str">
        <f t="shared" si="31"/>
        <v/>
      </c>
      <c r="BF84" s="28" t="str">
        <f t="shared" si="31"/>
        <v/>
      </c>
      <c r="BG84" s="28" t="str">
        <f t="shared" si="31"/>
        <v/>
      </c>
      <c r="BH84" s="28" t="str">
        <f t="shared" si="31"/>
        <v/>
      </c>
      <c r="BI84" s="28" t="str">
        <f t="shared" si="31"/>
        <v/>
      </c>
      <c r="BJ84" s="28" t="str">
        <f t="shared" si="31"/>
        <v/>
      </c>
      <c r="BK84" s="28" t="str">
        <f t="shared" si="31"/>
        <v/>
      </c>
      <c r="BL84" s="28" t="str">
        <f t="shared" si="31"/>
        <v/>
      </c>
      <c r="BM84" s="28" t="str">
        <f t="shared" si="31"/>
        <v/>
      </c>
      <c r="BN84" s="28" t="str">
        <f t="shared" si="31"/>
        <v/>
      </c>
      <c r="BO84" s="28" t="str">
        <f t="shared" si="31"/>
        <v/>
      </c>
      <c r="BP84" s="28" t="str">
        <f t="shared" si="30"/>
        <v/>
      </c>
      <c r="BQ84" s="28" t="str">
        <f t="shared" si="30"/>
        <v/>
      </c>
      <c r="BR84" s="28" t="str">
        <f t="shared" si="30"/>
        <v/>
      </c>
      <c r="BS84" s="28" t="str">
        <f t="shared" si="30"/>
        <v/>
      </c>
      <c r="BT84" s="28" t="str">
        <f t="shared" si="30"/>
        <v/>
      </c>
      <c r="BU84" s="28" t="str">
        <f t="shared" si="30"/>
        <v/>
      </c>
      <c r="BV84" s="28" t="str">
        <f t="shared" si="30"/>
        <v/>
      </c>
      <c r="BW84" s="28" t="str">
        <f t="shared" si="30"/>
        <v/>
      </c>
      <c r="BX84" s="28" t="str">
        <f t="shared" si="30"/>
        <v/>
      </c>
      <c r="BY84" s="28" t="str">
        <f t="shared" si="30"/>
        <v/>
      </c>
      <c r="BZ84" s="28" t="str">
        <f t="shared" si="30"/>
        <v/>
      </c>
      <c r="CA84" s="28" t="str">
        <f t="shared" si="30"/>
        <v/>
      </c>
      <c r="CB84" s="28" t="str">
        <f t="shared" si="30"/>
        <v/>
      </c>
      <c r="CC84" s="28" t="str">
        <f t="shared" si="30"/>
        <v/>
      </c>
      <c r="CE84" s="42" t="str">
        <f t="shared" si="29"/>
        <v/>
      </c>
    </row>
    <row r="85" spans="1:83" s="2" customFormat="1" hidden="1" x14ac:dyDescent="0.3">
      <c r="A85" s="60"/>
      <c r="B85" s="61"/>
      <c r="C85" s="54">
        <f t="shared" si="32"/>
        <v>0</v>
      </c>
      <c r="D85" s="40">
        <f t="shared" si="33"/>
        <v>0</v>
      </c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  <c r="AV85" s="60"/>
      <c r="AW85" s="60"/>
      <c r="AX85" s="60"/>
      <c r="AZ85" s="28" t="str">
        <f t="shared" si="31"/>
        <v/>
      </c>
      <c r="BA85" s="28" t="str">
        <f t="shared" si="31"/>
        <v/>
      </c>
      <c r="BB85" s="28" t="str">
        <f t="shared" si="31"/>
        <v/>
      </c>
      <c r="BC85" s="28" t="str">
        <f t="shared" si="31"/>
        <v/>
      </c>
      <c r="BD85" s="28" t="str">
        <f t="shared" si="31"/>
        <v/>
      </c>
      <c r="BE85" s="28" t="str">
        <f t="shared" si="31"/>
        <v/>
      </c>
      <c r="BF85" s="28" t="str">
        <f t="shared" si="31"/>
        <v/>
      </c>
      <c r="BG85" s="28" t="str">
        <f t="shared" si="31"/>
        <v/>
      </c>
      <c r="BH85" s="28" t="str">
        <f t="shared" si="31"/>
        <v/>
      </c>
      <c r="BI85" s="28" t="str">
        <f t="shared" si="31"/>
        <v/>
      </c>
      <c r="BJ85" s="28" t="str">
        <f t="shared" si="31"/>
        <v/>
      </c>
      <c r="BK85" s="28" t="str">
        <f t="shared" si="31"/>
        <v/>
      </c>
      <c r="BL85" s="28" t="str">
        <f t="shared" si="31"/>
        <v/>
      </c>
      <c r="BM85" s="28" t="str">
        <f t="shared" si="31"/>
        <v/>
      </c>
      <c r="BN85" s="28" t="str">
        <f t="shared" si="31"/>
        <v/>
      </c>
      <c r="BO85" s="28" t="str">
        <f t="shared" si="31"/>
        <v/>
      </c>
      <c r="BP85" s="28" t="str">
        <f t="shared" si="30"/>
        <v/>
      </c>
      <c r="BQ85" s="28" t="str">
        <f t="shared" si="30"/>
        <v/>
      </c>
      <c r="BR85" s="28" t="str">
        <f t="shared" si="30"/>
        <v/>
      </c>
      <c r="BS85" s="28" t="str">
        <f t="shared" si="30"/>
        <v/>
      </c>
      <c r="BT85" s="28" t="str">
        <f t="shared" si="30"/>
        <v/>
      </c>
      <c r="BU85" s="28" t="str">
        <f t="shared" si="30"/>
        <v/>
      </c>
      <c r="BV85" s="28" t="str">
        <f t="shared" si="30"/>
        <v/>
      </c>
      <c r="BW85" s="28" t="str">
        <f t="shared" si="30"/>
        <v/>
      </c>
      <c r="BX85" s="28" t="str">
        <f t="shared" si="30"/>
        <v/>
      </c>
      <c r="BY85" s="28" t="str">
        <f t="shared" si="30"/>
        <v/>
      </c>
      <c r="BZ85" s="28" t="str">
        <f t="shared" si="30"/>
        <v/>
      </c>
      <c r="CA85" s="28" t="str">
        <f t="shared" si="30"/>
        <v/>
      </c>
      <c r="CB85" s="28" t="str">
        <f t="shared" si="30"/>
        <v/>
      </c>
      <c r="CC85" s="28" t="str">
        <f t="shared" si="30"/>
        <v/>
      </c>
      <c r="CE85" s="42" t="str">
        <f t="shared" si="29"/>
        <v/>
      </c>
    </row>
    <row r="86" spans="1:83" s="2" customFormat="1" hidden="1" x14ac:dyDescent="0.3">
      <c r="A86" s="60"/>
      <c r="B86" s="61"/>
      <c r="C86" s="54">
        <f t="shared" si="32"/>
        <v>0</v>
      </c>
      <c r="D86" s="40">
        <f t="shared" si="33"/>
        <v>0</v>
      </c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  <c r="AQ86" s="60"/>
      <c r="AR86" s="60"/>
      <c r="AS86" s="60"/>
      <c r="AT86" s="60"/>
      <c r="AU86" s="60"/>
      <c r="AV86" s="60"/>
      <c r="AW86" s="60"/>
      <c r="AX86" s="60"/>
      <c r="AZ86" s="28" t="str">
        <f t="shared" si="31"/>
        <v/>
      </c>
      <c r="BA86" s="28" t="str">
        <f t="shared" si="31"/>
        <v/>
      </c>
      <c r="BB86" s="28" t="str">
        <f t="shared" si="31"/>
        <v/>
      </c>
      <c r="BC86" s="28" t="str">
        <f t="shared" si="31"/>
        <v/>
      </c>
      <c r="BD86" s="28" t="str">
        <f t="shared" si="31"/>
        <v/>
      </c>
      <c r="BE86" s="28" t="str">
        <f t="shared" si="31"/>
        <v/>
      </c>
      <c r="BF86" s="28" t="str">
        <f t="shared" si="31"/>
        <v/>
      </c>
      <c r="BG86" s="28" t="str">
        <f t="shared" si="31"/>
        <v/>
      </c>
      <c r="BH86" s="28" t="str">
        <f t="shared" si="31"/>
        <v/>
      </c>
      <c r="BI86" s="28" t="str">
        <f t="shared" si="31"/>
        <v/>
      </c>
      <c r="BJ86" s="28" t="str">
        <f t="shared" si="31"/>
        <v/>
      </c>
      <c r="BK86" s="28" t="str">
        <f t="shared" si="31"/>
        <v/>
      </c>
      <c r="BL86" s="28" t="str">
        <f t="shared" si="31"/>
        <v/>
      </c>
      <c r="BM86" s="28" t="str">
        <f t="shared" si="31"/>
        <v/>
      </c>
      <c r="BN86" s="28" t="str">
        <f t="shared" si="31"/>
        <v/>
      </c>
      <c r="BO86" s="28" t="str">
        <f t="shared" si="31"/>
        <v/>
      </c>
      <c r="BP86" s="28" t="str">
        <f t="shared" si="30"/>
        <v/>
      </c>
      <c r="BQ86" s="28" t="str">
        <f t="shared" si="30"/>
        <v/>
      </c>
      <c r="BR86" s="28" t="str">
        <f t="shared" si="30"/>
        <v/>
      </c>
      <c r="BS86" s="28" t="str">
        <f t="shared" si="30"/>
        <v/>
      </c>
      <c r="BT86" s="28" t="str">
        <f t="shared" si="30"/>
        <v/>
      </c>
      <c r="BU86" s="28" t="str">
        <f t="shared" si="30"/>
        <v/>
      </c>
      <c r="BV86" s="28" t="str">
        <f t="shared" si="30"/>
        <v/>
      </c>
      <c r="BW86" s="28" t="str">
        <f t="shared" si="30"/>
        <v/>
      </c>
      <c r="BX86" s="28" t="str">
        <f t="shared" si="30"/>
        <v/>
      </c>
      <c r="BY86" s="28" t="str">
        <f t="shared" si="30"/>
        <v/>
      </c>
      <c r="BZ86" s="28" t="str">
        <f t="shared" si="30"/>
        <v/>
      </c>
      <c r="CA86" s="28" t="str">
        <f t="shared" si="30"/>
        <v/>
      </c>
      <c r="CB86" s="28" t="str">
        <f t="shared" si="30"/>
        <v/>
      </c>
      <c r="CC86" s="28" t="str">
        <f t="shared" si="30"/>
        <v/>
      </c>
      <c r="CE86" s="42" t="str">
        <f t="shared" si="29"/>
        <v/>
      </c>
    </row>
    <row r="90" spans="1:83" x14ac:dyDescent="0.3">
      <c r="B90" s="16" t="s">
        <v>81</v>
      </c>
      <c r="C90" s="73"/>
      <c r="D90" s="73"/>
      <c r="E90" s="2">
        <f>IF(E$121=0,0,IF(E$121=1,1,-1))</f>
        <v>1</v>
      </c>
      <c r="F90" s="2">
        <f t="shared" ref="F90:AX90" si="34">IF(F$121=0,0,IF(F$121=1,1,-1))</f>
        <v>1</v>
      </c>
      <c r="G90" s="2">
        <f t="shared" si="34"/>
        <v>1</v>
      </c>
      <c r="H90" s="2">
        <f t="shared" si="34"/>
        <v>1</v>
      </c>
      <c r="I90" s="2">
        <f t="shared" si="34"/>
        <v>1</v>
      </c>
      <c r="J90" s="2">
        <f t="shared" si="34"/>
        <v>1</v>
      </c>
      <c r="K90" s="2">
        <f t="shared" si="34"/>
        <v>1</v>
      </c>
      <c r="L90" s="2">
        <f t="shared" si="34"/>
        <v>1</v>
      </c>
      <c r="M90" s="2">
        <f t="shared" si="34"/>
        <v>0</v>
      </c>
      <c r="N90" s="2">
        <f t="shared" si="34"/>
        <v>0</v>
      </c>
      <c r="O90" s="2">
        <f t="shared" si="34"/>
        <v>0</v>
      </c>
      <c r="P90" s="2">
        <f t="shared" si="34"/>
        <v>0</v>
      </c>
      <c r="Q90" s="2">
        <f t="shared" si="34"/>
        <v>0</v>
      </c>
      <c r="R90" s="2">
        <f t="shared" si="34"/>
        <v>0</v>
      </c>
      <c r="S90" s="2">
        <f t="shared" si="34"/>
        <v>0</v>
      </c>
      <c r="T90" s="2">
        <f t="shared" si="34"/>
        <v>0</v>
      </c>
      <c r="U90" s="2">
        <f t="shared" si="34"/>
        <v>0</v>
      </c>
      <c r="V90" s="2">
        <f t="shared" si="34"/>
        <v>0</v>
      </c>
      <c r="W90" s="2">
        <f t="shared" si="34"/>
        <v>0</v>
      </c>
      <c r="X90" s="2">
        <f t="shared" si="34"/>
        <v>0</v>
      </c>
      <c r="Y90" s="2">
        <f t="shared" si="34"/>
        <v>0</v>
      </c>
      <c r="Z90" s="2">
        <f t="shared" si="34"/>
        <v>0</v>
      </c>
      <c r="AA90" s="2">
        <f t="shared" si="34"/>
        <v>0</v>
      </c>
      <c r="AB90" s="2">
        <f t="shared" si="34"/>
        <v>0</v>
      </c>
      <c r="AC90" s="2">
        <f t="shared" si="34"/>
        <v>0</v>
      </c>
      <c r="AD90" s="2">
        <f t="shared" si="34"/>
        <v>0</v>
      </c>
      <c r="AE90" s="2">
        <f t="shared" si="34"/>
        <v>0</v>
      </c>
      <c r="AF90" s="2">
        <f t="shared" si="34"/>
        <v>0</v>
      </c>
      <c r="AG90" s="2">
        <f t="shared" si="34"/>
        <v>0</v>
      </c>
      <c r="AH90" s="2">
        <f t="shared" si="34"/>
        <v>0</v>
      </c>
      <c r="AI90" s="2">
        <f t="shared" si="34"/>
        <v>0</v>
      </c>
      <c r="AJ90" s="2">
        <f t="shared" si="34"/>
        <v>0</v>
      </c>
      <c r="AK90" s="2">
        <f t="shared" si="34"/>
        <v>0</v>
      </c>
      <c r="AL90" s="2">
        <f t="shared" si="34"/>
        <v>0</v>
      </c>
      <c r="AM90" s="2">
        <f t="shared" si="34"/>
        <v>0</v>
      </c>
      <c r="AN90" s="2">
        <f t="shared" si="34"/>
        <v>0</v>
      </c>
      <c r="AO90" s="2">
        <f t="shared" si="34"/>
        <v>0</v>
      </c>
      <c r="AP90" s="2">
        <f t="shared" si="34"/>
        <v>0</v>
      </c>
      <c r="AQ90" s="2">
        <f t="shared" si="34"/>
        <v>0</v>
      </c>
      <c r="AR90" s="2">
        <f t="shared" si="34"/>
        <v>0</v>
      </c>
      <c r="AS90" s="2">
        <f t="shared" si="34"/>
        <v>0</v>
      </c>
      <c r="AT90" s="2">
        <f t="shared" si="34"/>
        <v>0</v>
      </c>
      <c r="AU90" s="2">
        <f t="shared" si="34"/>
        <v>0</v>
      </c>
      <c r="AV90" s="2">
        <f t="shared" si="34"/>
        <v>0</v>
      </c>
      <c r="AW90" s="2">
        <f t="shared" si="34"/>
        <v>0</v>
      </c>
      <c r="AX90" s="2">
        <f t="shared" si="34"/>
        <v>0</v>
      </c>
      <c r="CE90" s="62" t="s">
        <v>412</v>
      </c>
    </row>
    <row r="91" spans="1:83" s="2" customFormat="1" x14ac:dyDescent="0.3">
      <c r="A91" s="28">
        <v>1</v>
      </c>
      <c r="B91" s="64" t="s">
        <v>422</v>
      </c>
      <c r="C91" s="54">
        <f t="shared" ref="C91:C120" si="35">SUMIF(E91:AX91,"x",$E$3:$AX$3)</f>
        <v>1</v>
      </c>
      <c r="D91" s="40">
        <f t="shared" ref="D91:D120" si="36">COUNTIF(E91:AX91,"x")</f>
        <v>1</v>
      </c>
      <c r="E91" s="60" t="s">
        <v>11</v>
      </c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60"/>
      <c r="AQ91" s="60"/>
      <c r="AR91" s="60"/>
      <c r="AS91" s="60"/>
      <c r="AT91" s="60"/>
      <c r="AU91" s="60"/>
      <c r="AV91" s="60"/>
      <c r="AW91" s="60"/>
      <c r="AX91" s="60"/>
      <c r="CE91" s="63" t="str">
        <f t="shared" ref="CE91:CE120" si="37">B91&amp;" - "&amp;IF(E91="x",$E$5&amp;" | ","")&amp;IF(F91="x",$F$5&amp;" | ","")&amp;IF(G91="x",$G$5&amp;" | ","")&amp;IF(H91="x",$H$5&amp;" | ","")&amp;IF(I91="x",$I$5&amp;" | ","")&amp;IF(J91="x",$J$5&amp;" | ","")&amp;IF(K91="x",$K$5&amp;" | ","")&amp;IF(L91="x",$L$5&amp;" | ","")&amp;IF(M91="x",$M$5&amp;" | ","")&amp;IF(N91="x",$N$5&amp;" | ","")&amp;IF(O91="x",$O$5&amp;" | ","")&amp;IF(P91="x",$P$5&amp;" | ","")&amp;IF(Q91="x",$Q$5&amp;" | ","")&amp;IF(R91="x",$R$5&amp;" | ","")&amp;IF(S91="x",$S$5&amp;" | ","")&amp;IF(T91="x",$T$5&amp;" | ","")&amp;IF(U91="x",$U$5&amp;" | ","")&amp;IF(V91="x",$V$5&amp;" | ","")&amp;IF(W91="x",$W$5&amp;" | ","")&amp;IF(X91="x",$X$5&amp;" | ","")&amp;IF(Y91="x",$Y$5&amp;" | ","")&amp;IF(Z91="x",$Z$5&amp;" | ","")&amp;IF(AA91="x",$AA$5&amp;" | ","")&amp;IF(AB91="x",$AB$5&amp;" | ","")&amp;IF(AC91="x",$AC$5&amp;" | ","")&amp;IF(AD91="x",$AD$5&amp;" | ","")&amp;IF(AE91="x",$AE$5&amp;" | ","")&amp;IF(AF91="x",$AF$5&amp;" | ","")&amp;IF(AG91="x",$AG$5&amp;" | ","")&amp;IF(AH91="x",$AH$5&amp;" | ","")&amp;IF(AI91="x",$AI$5&amp;" | ","")&amp;IF(AJ91="x",$AJ$5&amp;" | ","")&amp;IF(AK91="x",$AK$5&amp;" | ","")&amp;IF(AL91="x",$AL$5&amp;" | ","")&amp;IF(AM91="x",$AM$5&amp;" | ","")&amp;IF(AN91="x",$AN$5&amp;" | ","")&amp;IF(AO91="x",$AO$5&amp;" | ","")&amp;IF(AP91="x",$AP$5&amp;" | ","")&amp;IF(AQ91="x",$AQ$5&amp;" | ","")&amp;IF(AR91="x",$AR$5&amp;" | ","")&amp;IF(AS91="x",$AS$5&amp;" | ","")&amp;IF(AT91="x",$AT$5&amp;" | ","")&amp;IF(AU91="x",$AU$5&amp;" | ","")&amp;IF(AV91="x",$AV$5&amp;" | ","")&amp;IF(AW91="x",$AW$5&amp;" | ","")&amp;IF(AX91="x",$AX$5&amp;" | ","")</f>
        <v xml:space="preserve">Molière - George Dandin | </v>
      </c>
    </row>
    <row r="92" spans="1:83" s="2" customFormat="1" x14ac:dyDescent="0.3">
      <c r="A92" s="28">
        <v>2</v>
      </c>
      <c r="B92" s="64" t="s">
        <v>423</v>
      </c>
      <c r="C92" s="54">
        <f t="shared" si="35"/>
        <v>2</v>
      </c>
      <c r="D92" s="40">
        <f t="shared" si="36"/>
        <v>1</v>
      </c>
      <c r="E92" s="60"/>
      <c r="F92" s="60" t="s">
        <v>11</v>
      </c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  <c r="AQ92" s="60"/>
      <c r="AR92" s="60"/>
      <c r="AS92" s="60"/>
      <c r="AT92" s="60"/>
      <c r="AU92" s="60"/>
      <c r="AV92" s="60"/>
      <c r="AW92" s="60"/>
      <c r="AX92" s="60"/>
      <c r="CE92" s="63" t="str">
        <f t="shared" si="37"/>
        <v xml:space="preserve">Melle Molière - Angélique | </v>
      </c>
    </row>
    <row r="93" spans="1:83" s="2" customFormat="1" x14ac:dyDescent="0.3">
      <c r="A93" s="28">
        <v>3</v>
      </c>
      <c r="B93" s="64" t="s">
        <v>424</v>
      </c>
      <c r="C93" s="54">
        <f t="shared" si="35"/>
        <v>4</v>
      </c>
      <c r="D93" s="40">
        <f t="shared" si="36"/>
        <v>1</v>
      </c>
      <c r="E93" s="60"/>
      <c r="F93" s="60"/>
      <c r="G93" s="60" t="s">
        <v>11</v>
      </c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  <c r="AQ93" s="60"/>
      <c r="AR93" s="60"/>
      <c r="AS93" s="60"/>
      <c r="AT93" s="60"/>
      <c r="AU93" s="60"/>
      <c r="AV93" s="60"/>
      <c r="AW93" s="60"/>
      <c r="AX93" s="60"/>
      <c r="CE93" s="63" t="str">
        <f t="shared" si="37"/>
        <v xml:space="preserve">Du Croisy - M. de Sotenville | </v>
      </c>
    </row>
    <row r="94" spans="1:83" s="2" customFormat="1" x14ac:dyDescent="0.3">
      <c r="A94" s="28">
        <v>4</v>
      </c>
      <c r="B94" s="64" t="s">
        <v>425</v>
      </c>
      <c r="C94" s="54">
        <f t="shared" si="35"/>
        <v>8</v>
      </c>
      <c r="D94" s="40">
        <f t="shared" si="36"/>
        <v>1</v>
      </c>
      <c r="E94" s="60"/>
      <c r="F94" s="60"/>
      <c r="G94" s="60"/>
      <c r="H94" s="60" t="s">
        <v>11</v>
      </c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  <c r="AQ94" s="60"/>
      <c r="AR94" s="60"/>
      <c r="AS94" s="60"/>
      <c r="AT94" s="60"/>
      <c r="AU94" s="60"/>
      <c r="AV94" s="60"/>
      <c r="AW94" s="60"/>
      <c r="AX94" s="60"/>
      <c r="CE94" s="63" t="str">
        <f t="shared" si="37"/>
        <v xml:space="preserve">Hubert - Mme de Sotenville | </v>
      </c>
    </row>
    <row r="95" spans="1:83" s="2" customFormat="1" x14ac:dyDescent="0.3">
      <c r="A95" s="28">
        <v>5</v>
      </c>
      <c r="B95" s="64" t="s">
        <v>426</v>
      </c>
      <c r="C95" s="54">
        <f t="shared" si="35"/>
        <v>16</v>
      </c>
      <c r="D95" s="40">
        <f t="shared" si="36"/>
        <v>1</v>
      </c>
      <c r="E95" s="60"/>
      <c r="F95" s="60"/>
      <c r="G95" s="60"/>
      <c r="H95" s="60"/>
      <c r="I95" s="60" t="s">
        <v>11</v>
      </c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  <c r="AP95" s="60"/>
      <c r="AQ95" s="60"/>
      <c r="AR95" s="60"/>
      <c r="AS95" s="60"/>
      <c r="AT95" s="60"/>
      <c r="AU95" s="60"/>
      <c r="AV95" s="60"/>
      <c r="AW95" s="60"/>
      <c r="AX95" s="60"/>
      <c r="CE95" s="63" t="str">
        <f t="shared" si="37"/>
        <v xml:space="preserve">La Grange - Clitandre | </v>
      </c>
    </row>
    <row r="96" spans="1:83" s="2" customFormat="1" x14ac:dyDescent="0.3">
      <c r="A96" s="28">
        <v>6</v>
      </c>
      <c r="B96" s="64" t="s">
        <v>427</v>
      </c>
      <c r="C96" s="54">
        <f t="shared" ref="C96" si="38">SUMIF(E96:AX96,"x",$E$3:$AX$3)</f>
        <v>32</v>
      </c>
      <c r="D96" s="40">
        <f t="shared" si="36"/>
        <v>1</v>
      </c>
      <c r="E96" s="60"/>
      <c r="F96" s="60"/>
      <c r="G96" s="60"/>
      <c r="H96" s="60"/>
      <c r="I96" s="60"/>
      <c r="J96" s="60" t="s">
        <v>11</v>
      </c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  <c r="AP96" s="60"/>
      <c r="AQ96" s="60"/>
      <c r="AR96" s="60"/>
      <c r="AS96" s="60"/>
      <c r="AT96" s="60"/>
      <c r="AU96" s="60"/>
      <c r="AV96" s="60"/>
      <c r="AW96" s="60"/>
      <c r="AX96" s="60"/>
      <c r="CE96" s="63" t="str">
        <f t="shared" si="37"/>
        <v xml:space="preserve">Melle de Brie - Claudine | </v>
      </c>
    </row>
    <row r="97" spans="1:83" s="2" customFormat="1" x14ac:dyDescent="0.3">
      <c r="A97" s="28">
        <v>7</v>
      </c>
      <c r="B97" s="64" t="s">
        <v>428</v>
      </c>
      <c r="C97" s="54">
        <f t="shared" si="35"/>
        <v>64</v>
      </c>
      <c r="D97" s="40">
        <f t="shared" si="36"/>
        <v>1</v>
      </c>
      <c r="E97" s="60"/>
      <c r="F97" s="60"/>
      <c r="G97" s="60"/>
      <c r="H97" s="60"/>
      <c r="I97" s="60"/>
      <c r="J97" s="60"/>
      <c r="K97" s="60" t="s">
        <v>11</v>
      </c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  <c r="AQ97" s="60"/>
      <c r="AR97" s="60"/>
      <c r="AS97" s="60"/>
      <c r="AT97" s="60"/>
      <c r="AU97" s="60"/>
      <c r="AV97" s="60"/>
      <c r="AW97" s="60"/>
      <c r="AX97" s="60"/>
      <c r="CE97" s="63" t="str">
        <f t="shared" si="37"/>
        <v xml:space="preserve">La Thorillière - Lubin | </v>
      </c>
    </row>
    <row r="98" spans="1:83" s="2" customFormat="1" x14ac:dyDescent="0.3">
      <c r="A98" s="28">
        <v>8</v>
      </c>
      <c r="B98" s="64" t="s">
        <v>429</v>
      </c>
      <c r="C98" s="54">
        <f t="shared" si="35"/>
        <v>128</v>
      </c>
      <c r="D98" s="40">
        <f t="shared" si="36"/>
        <v>1</v>
      </c>
      <c r="E98" s="60"/>
      <c r="F98" s="60"/>
      <c r="G98" s="60"/>
      <c r="H98" s="60"/>
      <c r="I98" s="60"/>
      <c r="J98" s="60"/>
      <c r="K98" s="60"/>
      <c r="L98" s="60" t="s">
        <v>11</v>
      </c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60"/>
      <c r="AS98" s="60"/>
      <c r="AT98" s="60"/>
      <c r="AU98" s="60"/>
      <c r="AV98" s="60"/>
      <c r="AW98" s="60"/>
      <c r="AX98" s="60"/>
      <c r="CE98" s="63" t="str">
        <f t="shared" si="37"/>
        <v xml:space="preserve">Beauval - Colin | </v>
      </c>
    </row>
    <row r="99" spans="1:83" s="2" customFormat="1" hidden="1" x14ac:dyDescent="0.3">
      <c r="A99" s="28">
        <v>9</v>
      </c>
      <c r="B99" s="64"/>
      <c r="C99" s="54">
        <f t="shared" si="35"/>
        <v>0</v>
      </c>
      <c r="D99" s="40">
        <f t="shared" si="36"/>
        <v>0</v>
      </c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0"/>
      <c r="AP99" s="60"/>
      <c r="AQ99" s="60"/>
      <c r="AR99" s="60"/>
      <c r="AS99" s="60"/>
      <c r="AT99" s="60"/>
      <c r="AU99" s="60"/>
      <c r="AV99" s="60"/>
      <c r="AW99" s="60"/>
      <c r="AX99" s="60"/>
      <c r="CE99" s="63" t="str">
        <f t="shared" si="37"/>
        <v xml:space="preserve"> - </v>
      </c>
    </row>
    <row r="100" spans="1:83" s="2" customFormat="1" hidden="1" x14ac:dyDescent="0.3">
      <c r="A100" s="28">
        <v>10</v>
      </c>
      <c r="B100" s="64"/>
      <c r="C100" s="54">
        <f t="shared" si="35"/>
        <v>0</v>
      </c>
      <c r="D100" s="40">
        <f t="shared" si="36"/>
        <v>0</v>
      </c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  <c r="AQ100" s="60"/>
      <c r="AR100" s="60"/>
      <c r="AS100" s="60"/>
      <c r="AT100" s="60"/>
      <c r="AU100" s="60"/>
      <c r="AV100" s="60"/>
      <c r="AW100" s="60"/>
      <c r="AX100" s="60"/>
      <c r="CE100" s="63" t="str">
        <f t="shared" si="37"/>
        <v xml:space="preserve"> - </v>
      </c>
    </row>
    <row r="101" spans="1:83" s="2" customFormat="1" hidden="1" x14ac:dyDescent="0.3">
      <c r="A101" s="28">
        <v>11</v>
      </c>
      <c r="B101" s="64"/>
      <c r="C101" s="54">
        <f t="shared" si="35"/>
        <v>0</v>
      </c>
      <c r="D101" s="40">
        <f t="shared" si="36"/>
        <v>0</v>
      </c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60"/>
      <c r="AO101" s="60"/>
      <c r="AP101" s="60"/>
      <c r="AQ101" s="60"/>
      <c r="AR101" s="60"/>
      <c r="AS101" s="60"/>
      <c r="AT101" s="60"/>
      <c r="AU101" s="60"/>
      <c r="AV101" s="60"/>
      <c r="AW101" s="60"/>
      <c r="AX101" s="60"/>
      <c r="CE101" s="63" t="str">
        <f t="shared" si="37"/>
        <v xml:space="preserve"> - </v>
      </c>
    </row>
    <row r="102" spans="1:83" s="2" customFormat="1" hidden="1" x14ac:dyDescent="0.3">
      <c r="A102" s="28">
        <v>12</v>
      </c>
      <c r="B102" s="64"/>
      <c r="C102" s="54">
        <f t="shared" si="35"/>
        <v>0</v>
      </c>
      <c r="D102" s="40">
        <f t="shared" si="36"/>
        <v>0</v>
      </c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  <c r="AQ102" s="60"/>
      <c r="AR102" s="60"/>
      <c r="AS102" s="60"/>
      <c r="AT102" s="60"/>
      <c r="AU102" s="60"/>
      <c r="AV102" s="60"/>
      <c r="AW102" s="60"/>
      <c r="AX102" s="60"/>
      <c r="CE102" s="63" t="str">
        <f t="shared" si="37"/>
        <v xml:space="preserve"> - </v>
      </c>
    </row>
    <row r="103" spans="1:83" s="2" customFormat="1" hidden="1" x14ac:dyDescent="0.3">
      <c r="A103" s="28">
        <v>13</v>
      </c>
      <c r="B103" s="64"/>
      <c r="C103" s="54">
        <f t="shared" si="35"/>
        <v>0</v>
      </c>
      <c r="D103" s="40">
        <f t="shared" si="36"/>
        <v>0</v>
      </c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  <c r="AQ103" s="60"/>
      <c r="AR103" s="60"/>
      <c r="AS103" s="60"/>
      <c r="AT103" s="60"/>
      <c r="AU103" s="60"/>
      <c r="AV103" s="60"/>
      <c r="AW103" s="60"/>
      <c r="AX103" s="60"/>
      <c r="CE103" s="63" t="str">
        <f t="shared" si="37"/>
        <v xml:space="preserve"> - </v>
      </c>
    </row>
    <row r="104" spans="1:83" s="2" customFormat="1" hidden="1" x14ac:dyDescent="0.3">
      <c r="A104" s="28">
        <v>14</v>
      </c>
      <c r="B104" s="64"/>
      <c r="C104" s="54">
        <f t="shared" si="35"/>
        <v>0</v>
      </c>
      <c r="D104" s="40">
        <f t="shared" si="36"/>
        <v>0</v>
      </c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  <c r="AQ104" s="60"/>
      <c r="AR104" s="60"/>
      <c r="AS104" s="60"/>
      <c r="AT104" s="60"/>
      <c r="AU104" s="60"/>
      <c r="AV104" s="60"/>
      <c r="AW104" s="60"/>
      <c r="AX104" s="60"/>
      <c r="CE104" s="63" t="str">
        <f t="shared" si="37"/>
        <v xml:space="preserve"> - </v>
      </c>
    </row>
    <row r="105" spans="1:83" s="2" customFormat="1" hidden="1" x14ac:dyDescent="0.3">
      <c r="A105" s="28">
        <v>15</v>
      </c>
      <c r="B105" s="64"/>
      <c r="C105" s="54">
        <f t="shared" si="35"/>
        <v>0</v>
      </c>
      <c r="D105" s="40">
        <f t="shared" si="36"/>
        <v>0</v>
      </c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  <c r="AV105" s="60"/>
      <c r="AW105" s="60"/>
      <c r="AX105" s="60"/>
      <c r="CE105" s="63" t="str">
        <f t="shared" si="37"/>
        <v xml:space="preserve"> - </v>
      </c>
    </row>
    <row r="106" spans="1:83" s="2" customFormat="1" hidden="1" x14ac:dyDescent="0.3">
      <c r="A106" s="28">
        <v>16</v>
      </c>
      <c r="B106" s="64"/>
      <c r="C106" s="54">
        <f t="shared" si="35"/>
        <v>0</v>
      </c>
      <c r="D106" s="40">
        <f t="shared" si="36"/>
        <v>0</v>
      </c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  <c r="AQ106" s="60"/>
      <c r="AR106" s="60"/>
      <c r="AS106" s="60"/>
      <c r="AT106" s="60"/>
      <c r="AU106" s="60"/>
      <c r="AV106" s="60"/>
      <c r="AW106" s="60"/>
      <c r="AX106" s="60"/>
      <c r="CE106" s="63" t="str">
        <f t="shared" si="37"/>
        <v xml:space="preserve"> - </v>
      </c>
    </row>
    <row r="107" spans="1:83" s="2" customFormat="1" hidden="1" x14ac:dyDescent="0.3">
      <c r="A107" s="28">
        <v>17</v>
      </c>
      <c r="B107" s="64"/>
      <c r="C107" s="54">
        <f t="shared" si="35"/>
        <v>0</v>
      </c>
      <c r="D107" s="40">
        <f t="shared" si="36"/>
        <v>0</v>
      </c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  <c r="AQ107" s="60"/>
      <c r="AR107" s="60"/>
      <c r="AS107" s="60"/>
      <c r="AT107" s="60"/>
      <c r="AU107" s="60"/>
      <c r="AV107" s="60"/>
      <c r="AW107" s="60"/>
      <c r="AX107" s="60"/>
      <c r="CE107" s="63" t="str">
        <f t="shared" si="37"/>
        <v xml:space="preserve"> - </v>
      </c>
    </row>
    <row r="108" spans="1:83" s="2" customFormat="1" hidden="1" x14ac:dyDescent="0.3">
      <c r="A108" s="28">
        <v>18</v>
      </c>
      <c r="B108" s="64"/>
      <c r="C108" s="54">
        <f t="shared" si="35"/>
        <v>0</v>
      </c>
      <c r="D108" s="40">
        <f t="shared" si="36"/>
        <v>0</v>
      </c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  <c r="AQ108" s="60"/>
      <c r="AR108" s="60"/>
      <c r="AS108" s="60"/>
      <c r="AT108" s="60"/>
      <c r="AU108" s="60"/>
      <c r="AV108" s="60"/>
      <c r="AW108" s="60"/>
      <c r="AX108" s="60"/>
      <c r="CE108" s="63" t="str">
        <f t="shared" si="37"/>
        <v xml:space="preserve"> - </v>
      </c>
    </row>
    <row r="109" spans="1:83" s="2" customFormat="1" hidden="1" x14ac:dyDescent="0.3">
      <c r="A109" s="28">
        <v>19</v>
      </c>
      <c r="B109" s="64"/>
      <c r="C109" s="54">
        <f t="shared" si="35"/>
        <v>0</v>
      </c>
      <c r="D109" s="40">
        <f t="shared" si="36"/>
        <v>0</v>
      </c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  <c r="AQ109" s="60"/>
      <c r="AR109" s="60"/>
      <c r="AS109" s="60"/>
      <c r="AT109" s="60"/>
      <c r="AU109" s="60"/>
      <c r="AV109" s="60"/>
      <c r="AW109" s="60"/>
      <c r="AX109" s="60"/>
      <c r="CE109" s="63" t="str">
        <f t="shared" si="37"/>
        <v xml:space="preserve"> - </v>
      </c>
    </row>
    <row r="110" spans="1:83" s="2" customFormat="1" hidden="1" x14ac:dyDescent="0.3">
      <c r="A110" s="28">
        <v>20</v>
      </c>
      <c r="B110" s="64"/>
      <c r="C110" s="54">
        <f t="shared" si="35"/>
        <v>0</v>
      </c>
      <c r="D110" s="40">
        <f t="shared" si="36"/>
        <v>0</v>
      </c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  <c r="AP110" s="60"/>
      <c r="AQ110" s="60"/>
      <c r="AR110" s="60"/>
      <c r="AS110" s="60"/>
      <c r="AT110" s="60"/>
      <c r="AU110" s="60"/>
      <c r="AV110" s="60"/>
      <c r="AW110" s="60"/>
      <c r="AX110" s="60"/>
      <c r="CE110" s="63" t="str">
        <f t="shared" si="37"/>
        <v xml:space="preserve"> - </v>
      </c>
    </row>
    <row r="111" spans="1:83" s="2" customFormat="1" hidden="1" x14ac:dyDescent="0.3">
      <c r="A111" s="28">
        <v>21</v>
      </c>
      <c r="B111" s="64"/>
      <c r="C111" s="54">
        <f t="shared" si="35"/>
        <v>0</v>
      </c>
      <c r="D111" s="40">
        <f t="shared" si="36"/>
        <v>0</v>
      </c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  <c r="AN111" s="60"/>
      <c r="AO111" s="60"/>
      <c r="AP111" s="60"/>
      <c r="AQ111" s="60"/>
      <c r="AR111" s="60"/>
      <c r="AS111" s="60"/>
      <c r="AT111" s="60"/>
      <c r="AU111" s="60"/>
      <c r="AV111" s="60"/>
      <c r="AW111" s="60"/>
      <c r="AX111" s="60"/>
      <c r="CE111" s="63" t="str">
        <f t="shared" si="37"/>
        <v xml:space="preserve"> - </v>
      </c>
    </row>
    <row r="112" spans="1:83" s="2" customFormat="1" hidden="1" x14ac:dyDescent="0.3">
      <c r="A112" s="28">
        <v>22</v>
      </c>
      <c r="B112" s="64"/>
      <c r="C112" s="54">
        <f t="shared" si="35"/>
        <v>0</v>
      </c>
      <c r="D112" s="40">
        <f t="shared" si="36"/>
        <v>0</v>
      </c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  <c r="AK112" s="60"/>
      <c r="AL112" s="60"/>
      <c r="AM112" s="60"/>
      <c r="AN112" s="60"/>
      <c r="AO112" s="60"/>
      <c r="AP112" s="60"/>
      <c r="AQ112" s="60"/>
      <c r="AR112" s="60"/>
      <c r="AS112" s="60"/>
      <c r="AT112" s="60"/>
      <c r="AU112" s="60"/>
      <c r="AV112" s="60"/>
      <c r="AW112" s="60"/>
      <c r="AX112" s="60"/>
      <c r="CE112" s="63" t="str">
        <f t="shared" si="37"/>
        <v xml:space="preserve"> - </v>
      </c>
    </row>
    <row r="113" spans="1:83" s="2" customFormat="1" hidden="1" x14ac:dyDescent="0.3">
      <c r="A113" s="28">
        <v>23</v>
      </c>
      <c r="B113" s="64"/>
      <c r="C113" s="54">
        <f t="shared" si="35"/>
        <v>0</v>
      </c>
      <c r="D113" s="40">
        <f t="shared" si="36"/>
        <v>0</v>
      </c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  <c r="AN113" s="60"/>
      <c r="AO113" s="60"/>
      <c r="AP113" s="60"/>
      <c r="AQ113" s="60"/>
      <c r="AR113" s="60"/>
      <c r="AS113" s="60"/>
      <c r="AT113" s="60"/>
      <c r="AU113" s="60"/>
      <c r="AV113" s="60"/>
      <c r="AW113" s="60"/>
      <c r="AX113" s="60"/>
      <c r="CE113" s="63" t="str">
        <f t="shared" si="37"/>
        <v xml:space="preserve"> - </v>
      </c>
    </row>
    <row r="114" spans="1:83" s="2" customFormat="1" hidden="1" x14ac:dyDescent="0.3">
      <c r="A114" s="28">
        <v>24</v>
      </c>
      <c r="B114" s="64"/>
      <c r="C114" s="54">
        <f t="shared" si="35"/>
        <v>0</v>
      </c>
      <c r="D114" s="40">
        <f t="shared" si="36"/>
        <v>0</v>
      </c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  <c r="AQ114" s="60"/>
      <c r="AR114" s="60"/>
      <c r="AS114" s="60"/>
      <c r="AT114" s="60"/>
      <c r="AU114" s="60"/>
      <c r="AV114" s="60"/>
      <c r="AW114" s="60"/>
      <c r="AX114" s="60"/>
      <c r="CE114" s="63" t="str">
        <f t="shared" si="37"/>
        <v xml:space="preserve"> - </v>
      </c>
    </row>
    <row r="115" spans="1:83" s="2" customFormat="1" hidden="1" x14ac:dyDescent="0.3">
      <c r="A115" s="28">
        <v>25</v>
      </c>
      <c r="B115" s="64"/>
      <c r="C115" s="54">
        <f t="shared" si="35"/>
        <v>0</v>
      </c>
      <c r="D115" s="40">
        <f t="shared" si="36"/>
        <v>0</v>
      </c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  <c r="AK115" s="60"/>
      <c r="AL115" s="60"/>
      <c r="AM115" s="60"/>
      <c r="AN115" s="60"/>
      <c r="AO115" s="60"/>
      <c r="AP115" s="60"/>
      <c r="AQ115" s="60"/>
      <c r="AR115" s="60"/>
      <c r="AS115" s="60"/>
      <c r="AT115" s="60"/>
      <c r="AU115" s="60"/>
      <c r="AV115" s="60"/>
      <c r="AW115" s="60"/>
      <c r="AX115" s="60"/>
      <c r="CE115" s="63" t="str">
        <f t="shared" si="37"/>
        <v xml:space="preserve"> - </v>
      </c>
    </row>
    <row r="116" spans="1:83" s="2" customFormat="1" hidden="1" x14ac:dyDescent="0.3">
      <c r="A116" s="28">
        <v>26</v>
      </c>
      <c r="B116" s="64"/>
      <c r="C116" s="54">
        <f t="shared" si="35"/>
        <v>0</v>
      </c>
      <c r="D116" s="40">
        <f t="shared" si="36"/>
        <v>0</v>
      </c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  <c r="AK116" s="60"/>
      <c r="AL116" s="60"/>
      <c r="AM116" s="60"/>
      <c r="AN116" s="60"/>
      <c r="AO116" s="60"/>
      <c r="AP116" s="60"/>
      <c r="AQ116" s="60"/>
      <c r="AR116" s="60"/>
      <c r="AS116" s="60"/>
      <c r="AT116" s="60"/>
      <c r="AU116" s="60"/>
      <c r="AV116" s="60"/>
      <c r="AW116" s="60"/>
      <c r="AX116" s="60"/>
      <c r="CE116" s="63" t="str">
        <f t="shared" si="37"/>
        <v xml:space="preserve"> - </v>
      </c>
    </row>
    <row r="117" spans="1:83" s="2" customFormat="1" hidden="1" x14ac:dyDescent="0.3">
      <c r="A117" s="28">
        <v>27</v>
      </c>
      <c r="B117" s="64"/>
      <c r="C117" s="54">
        <f t="shared" si="35"/>
        <v>0</v>
      </c>
      <c r="D117" s="40">
        <f t="shared" si="36"/>
        <v>0</v>
      </c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  <c r="AK117" s="60"/>
      <c r="AL117" s="60"/>
      <c r="AM117" s="60"/>
      <c r="AN117" s="60"/>
      <c r="AO117" s="60"/>
      <c r="AP117" s="60"/>
      <c r="AQ117" s="60"/>
      <c r="AR117" s="60"/>
      <c r="AS117" s="60"/>
      <c r="AT117" s="60"/>
      <c r="AU117" s="60"/>
      <c r="AV117" s="60"/>
      <c r="AW117" s="60"/>
      <c r="AX117" s="60"/>
      <c r="CE117" s="63" t="str">
        <f t="shared" si="37"/>
        <v xml:space="preserve"> - </v>
      </c>
    </row>
    <row r="118" spans="1:83" s="2" customFormat="1" hidden="1" x14ac:dyDescent="0.3">
      <c r="A118" s="28">
        <v>28</v>
      </c>
      <c r="B118" s="64"/>
      <c r="C118" s="54">
        <f t="shared" si="35"/>
        <v>0</v>
      </c>
      <c r="D118" s="40">
        <f t="shared" si="36"/>
        <v>0</v>
      </c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/>
      <c r="AN118" s="60"/>
      <c r="AO118" s="60"/>
      <c r="AP118" s="60"/>
      <c r="AQ118" s="60"/>
      <c r="AR118" s="60"/>
      <c r="AS118" s="60"/>
      <c r="AT118" s="60"/>
      <c r="AU118" s="60"/>
      <c r="AV118" s="60"/>
      <c r="AW118" s="60"/>
      <c r="AX118" s="60"/>
      <c r="CE118" s="63" t="str">
        <f t="shared" si="37"/>
        <v xml:space="preserve"> - </v>
      </c>
    </row>
    <row r="119" spans="1:83" s="2" customFormat="1" hidden="1" x14ac:dyDescent="0.3">
      <c r="A119" s="28">
        <v>29</v>
      </c>
      <c r="B119" s="64"/>
      <c r="C119" s="54">
        <f t="shared" si="35"/>
        <v>0</v>
      </c>
      <c r="D119" s="40">
        <f t="shared" si="36"/>
        <v>0</v>
      </c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  <c r="AK119" s="60"/>
      <c r="AL119" s="60"/>
      <c r="AM119" s="60"/>
      <c r="AN119" s="60"/>
      <c r="AO119" s="60"/>
      <c r="AP119" s="60"/>
      <c r="AQ119" s="60"/>
      <c r="AR119" s="60"/>
      <c r="AS119" s="60"/>
      <c r="AT119" s="60"/>
      <c r="AU119" s="60"/>
      <c r="AV119" s="60"/>
      <c r="AW119" s="60"/>
      <c r="AX119" s="60"/>
      <c r="CE119" s="63" t="str">
        <f t="shared" si="37"/>
        <v xml:space="preserve"> - </v>
      </c>
    </row>
    <row r="120" spans="1:83" s="2" customFormat="1" hidden="1" x14ac:dyDescent="0.3">
      <c r="A120" s="28">
        <v>30</v>
      </c>
      <c r="B120" s="64"/>
      <c r="C120" s="54">
        <f t="shared" si="35"/>
        <v>0</v>
      </c>
      <c r="D120" s="40">
        <f t="shared" si="36"/>
        <v>0</v>
      </c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  <c r="AQ120" s="60"/>
      <c r="AR120" s="60"/>
      <c r="AS120" s="60"/>
      <c r="AT120" s="60"/>
      <c r="AU120" s="60"/>
      <c r="AV120" s="60"/>
      <c r="AW120" s="60"/>
      <c r="AX120" s="60"/>
      <c r="CE120" s="63" t="str">
        <f t="shared" si="37"/>
        <v xml:space="preserve"> - </v>
      </c>
    </row>
    <row r="121" spans="1:83" s="59" customFormat="1" ht="13.8" hidden="1" customHeight="1" x14ac:dyDescent="0.3">
      <c r="A121" s="55"/>
      <c r="B121" s="56" t="s">
        <v>80</v>
      </c>
      <c r="C121" s="57"/>
      <c r="D121" s="58"/>
      <c r="E121" s="59">
        <f>COUNTIF(E$91:E$120,"x")</f>
        <v>1</v>
      </c>
      <c r="F121" s="59">
        <f>COUNTIF(F$91:F$120,"x")</f>
        <v>1</v>
      </c>
      <c r="G121" s="59">
        <f t="shared" ref="G121:AX121" si="39">COUNTIF(G$91:G$120,"x")</f>
        <v>1</v>
      </c>
      <c r="H121" s="59">
        <f t="shared" si="39"/>
        <v>1</v>
      </c>
      <c r="I121" s="59">
        <f t="shared" si="39"/>
        <v>1</v>
      </c>
      <c r="J121" s="59">
        <f t="shared" si="39"/>
        <v>1</v>
      </c>
      <c r="K121" s="59">
        <f t="shared" si="39"/>
        <v>1</v>
      </c>
      <c r="L121" s="59">
        <f t="shared" si="39"/>
        <v>1</v>
      </c>
      <c r="M121" s="59">
        <f t="shared" si="39"/>
        <v>0</v>
      </c>
      <c r="N121" s="59">
        <f t="shared" si="39"/>
        <v>0</v>
      </c>
      <c r="O121" s="59">
        <f t="shared" si="39"/>
        <v>0</v>
      </c>
      <c r="P121" s="59">
        <f t="shared" si="39"/>
        <v>0</v>
      </c>
      <c r="Q121" s="59">
        <f t="shared" si="39"/>
        <v>0</v>
      </c>
      <c r="R121" s="59">
        <f t="shared" si="39"/>
        <v>0</v>
      </c>
      <c r="S121" s="59">
        <f t="shared" si="39"/>
        <v>0</v>
      </c>
      <c r="T121" s="59">
        <f t="shared" si="39"/>
        <v>0</v>
      </c>
      <c r="U121" s="59">
        <f t="shared" si="39"/>
        <v>0</v>
      </c>
      <c r="V121" s="59">
        <f t="shared" si="39"/>
        <v>0</v>
      </c>
      <c r="W121" s="59">
        <f t="shared" si="39"/>
        <v>0</v>
      </c>
      <c r="X121" s="59">
        <f t="shared" si="39"/>
        <v>0</v>
      </c>
      <c r="Y121" s="59">
        <f t="shared" si="39"/>
        <v>0</v>
      </c>
      <c r="Z121" s="59">
        <f t="shared" si="39"/>
        <v>0</v>
      </c>
      <c r="AA121" s="59">
        <f t="shared" si="39"/>
        <v>0</v>
      </c>
      <c r="AB121" s="59">
        <f t="shared" si="39"/>
        <v>0</v>
      </c>
      <c r="AC121" s="59">
        <f t="shared" si="39"/>
        <v>0</v>
      </c>
      <c r="AD121" s="59">
        <f t="shared" si="39"/>
        <v>0</v>
      </c>
      <c r="AE121" s="59">
        <f t="shared" si="39"/>
        <v>0</v>
      </c>
      <c r="AF121" s="59">
        <f t="shared" si="39"/>
        <v>0</v>
      </c>
      <c r="AG121" s="59">
        <f t="shared" si="39"/>
        <v>0</v>
      </c>
      <c r="AH121" s="59">
        <f t="shared" si="39"/>
        <v>0</v>
      </c>
      <c r="AI121" s="59">
        <f t="shared" si="39"/>
        <v>0</v>
      </c>
      <c r="AJ121" s="59">
        <f t="shared" si="39"/>
        <v>0</v>
      </c>
      <c r="AK121" s="59">
        <f t="shared" si="39"/>
        <v>0</v>
      </c>
      <c r="AL121" s="59">
        <f t="shared" si="39"/>
        <v>0</v>
      </c>
      <c r="AM121" s="59">
        <f t="shared" si="39"/>
        <v>0</v>
      </c>
      <c r="AN121" s="59">
        <f t="shared" si="39"/>
        <v>0</v>
      </c>
      <c r="AO121" s="59">
        <f t="shared" si="39"/>
        <v>0</v>
      </c>
      <c r="AP121" s="59">
        <f t="shared" si="39"/>
        <v>0</v>
      </c>
      <c r="AQ121" s="59">
        <f t="shared" si="39"/>
        <v>0</v>
      </c>
      <c r="AR121" s="59">
        <f t="shared" si="39"/>
        <v>0</v>
      </c>
      <c r="AS121" s="59">
        <f t="shared" si="39"/>
        <v>0</v>
      </c>
      <c r="AT121" s="59">
        <f t="shared" si="39"/>
        <v>0</v>
      </c>
      <c r="AU121" s="59">
        <f t="shared" si="39"/>
        <v>0</v>
      </c>
      <c r="AV121" s="59">
        <f t="shared" si="39"/>
        <v>0</v>
      </c>
      <c r="AW121" s="59">
        <f t="shared" si="39"/>
        <v>0</v>
      </c>
      <c r="AX121" s="59">
        <f t="shared" si="39"/>
        <v>0</v>
      </c>
    </row>
    <row r="122" spans="1:83" hidden="1" x14ac:dyDescent="0.3"/>
    <row r="123" spans="1:83" hidden="1" x14ac:dyDescent="0.3"/>
    <row r="124" spans="1:83" hidden="1" x14ac:dyDescent="0.3"/>
    <row r="125" spans="1:83" hidden="1" x14ac:dyDescent="0.3"/>
    <row r="126" spans="1:83" hidden="1" x14ac:dyDescent="0.3"/>
    <row r="127" spans="1:83" hidden="1" x14ac:dyDescent="0.3"/>
    <row r="128" spans="1:83" hidden="1" x14ac:dyDescent="0.3"/>
    <row r="129" hidden="1" x14ac:dyDescent="0.3"/>
    <row r="130" hidden="1" x14ac:dyDescent="0.3"/>
    <row r="131" hidden="1" x14ac:dyDescent="0.3"/>
    <row r="132" hidden="1" x14ac:dyDescent="0.3"/>
    <row r="133" hidden="1" x14ac:dyDescent="0.3"/>
    <row r="134" hidden="1" x14ac:dyDescent="0.3"/>
    <row r="135" hidden="1" x14ac:dyDescent="0.3"/>
    <row r="136" hidden="1" x14ac:dyDescent="0.3"/>
    <row r="137" hidden="1" x14ac:dyDescent="0.3"/>
  </sheetData>
  <mergeCells count="4">
    <mergeCell ref="A4:D4"/>
    <mergeCell ref="A1:D1"/>
    <mergeCell ref="C90:D90"/>
    <mergeCell ref="AZ1:CC1"/>
  </mergeCells>
  <phoneticPr fontId="22" type="noConversion"/>
  <conditionalFormatting sqref="E7:Q86 S7:S86 V7:AC86 AE7:AE86 AJ7:AT86">
    <cfRule type="cellIs" dxfId="26" priority="36" operator="equal">
      <formula>"x"</formula>
    </cfRule>
  </conditionalFormatting>
  <conditionalFormatting sqref="E4:AF4 AJ4:AX4">
    <cfRule type="iconSet" priority="87">
      <iconSet showValue="0">
        <cfvo type="percent" val="0"/>
        <cfvo type="num" val="0"/>
        <cfvo type="num" val="1"/>
      </iconSet>
    </cfRule>
  </conditionalFormatting>
  <conditionalFormatting sqref="E96:AW96">
    <cfRule type="cellIs" dxfId="25" priority="32" operator="equal">
      <formula>"x"</formula>
    </cfRule>
  </conditionalFormatting>
  <conditionalFormatting sqref="E6:AX86">
    <cfRule type="cellIs" dxfId="24" priority="1" operator="equal">
      <formula>"x"</formula>
    </cfRule>
  </conditionalFormatting>
  <conditionalFormatting sqref="E90:AX90">
    <cfRule type="iconSet" priority="63">
      <iconSet showValue="0">
        <cfvo type="percent" val="0"/>
        <cfvo type="num" val="0"/>
        <cfvo type="num" val="1"/>
      </iconSet>
    </cfRule>
  </conditionalFormatting>
  <conditionalFormatting sqref="E91:AX120">
    <cfRule type="cellIs" dxfId="23" priority="97" operator="equal">
      <formula>"x"</formula>
    </cfRule>
  </conditionalFormatting>
  <conditionalFormatting sqref="F6:AX6">
    <cfRule type="cellIs" dxfId="22" priority="99" operator="equal">
      <formula>"x"</formula>
    </cfRule>
  </conditionalFormatting>
  <conditionalFormatting sqref="AG4:AI4">
    <cfRule type="iconSet" priority="69">
      <iconSet showValue="0">
        <cfvo type="percent" val="0"/>
        <cfvo type="num" val="0"/>
        <cfvo type="num" val="1"/>
      </iconSet>
    </cfRule>
  </conditionalFormatting>
  <conditionalFormatting sqref="AW7:AX86">
    <cfRule type="cellIs" dxfId="21" priority="67" operator="equal">
      <formula>"x"</formula>
    </cfRule>
  </conditionalFormatting>
  <conditionalFormatting sqref="AZ4:BD4 BG4:CD4">
    <cfRule type="iconSet" priority="100">
      <iconSet showValue="0">
        <cfvo type="percent" val="0"/>
        <cfvo type="num" val="0"/>
        <cfvo type="num" val="1"/>
      </iconSet>
    </cfRule>
  </conditionalFormatting>
  <conditionalFormatting sqref="AZ6:CD86">
    <cfRule type="cellIs" dxfId="20" priority="65" operator="equal">
      <formula>"KO"</formula>
    </cfRule>
    <cfRule type="cellIs" dxfId="19" priority="66" operator="equal">
      <formula>"x"</formula>
    </cfRule>
  </conditionalFormatting>
  <conditionalFormatting sqref="AZ91:CD120">
    <cfRule type="cellIs" dxfId="18" priority="20" operator="equal">
      <formula>"x"</formula>
    </cfRule>
  </conditionalFormatting>
  <conditionalFormatting sqref="BE4">
    <cfRule type="iconSet" priority="76">
      <iconSet showValue="0">
        <cfvo type="percent" val="0"/>
        <cfvo type="num" val="0"/>
        <cfvo type="num" val="1"/>
      </iconSet>
    </cfRule>
  </conditionalFormatting>
  <conditionalFormatting sqref="BF4">
    <cfRule type="iconSet" priority="24">
      <iconSet showValue="0">
        <cfvo type="percent" val="0"/>
        <cfvo type="num" val="0"/>
        <cfvo type="num" val="1"/>
      </iconSet>
    </cfRule>
  </conditionalFormatting>
  <dataValidations count="1">
    <dataValidation type="list" errorStyle="warning" allowBlank="1" showDropDown="1" showInputMessage="1" showErrorMessage="1" errorTitle="Erreur de saisie" error="Vous devez saisir un &quot;x&quot; dans la celulle pour indiquer qu'un.e comédien.ne est distribué.e pour un personnage. Toute autre saisie est invalide." sqref="E91:AX120 E6:AX86" xr:uid="{88A46CC3-D13D-413B-AA2A-CECB210042D4}">
      <formula1>"x,X"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8" scale="46" fitToHeight="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4" id="{62CEBA56-C75A-451E-B1D9-2A311ED5518F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E1:AX1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AA838-324B-43DF-8CAC-95EC801EF081}">
  <sheetPr>
    <pageSetUpPr fitToPage="1"/>
  </sheetPr>
  <dimension ref="A1:I84"/>
  <sheetViews>
    <sheetView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C8" sqref="C8"/>
    </sheetView>
  </sheetViews>
  <sheetFormatPr baseColWidth="10" defaultColWidth="11.44140625" defaultRowHeight="14.4" x14ac:dyDescent="0.3"/>
  <cols>
    <col min="1" max="1" width="17.44140625" style="1" bestFit="1" customWidth="1"/>
    <col min="2" max="2" width="11.44140625" style="66" hidden="1" customWidth="1"/>
    <col min="3" max="3" width="14.33203125" style="2" bestFit="1" customWidth="1"/>
    <col min="4" max="4" width="11.44140625" style="1"/>
    <col min="5" max="5" width="7.44140625" style="2" bestFit="1" customWidth="1"/>
    <col min="6" max="6" width="14.88671875" style="2" bestFit="1" customWidth="1"/>
    <col min="7" max="7" width="11.44140625" style="2"/>
    <col min="8" max="8" width="47.6640625" style="1" customWidth="1"/>
    <col min="9" max="9" width="13.6640625" style="66" hidden="1" customWidth="1"/>
    <col min="10" max="16384" width="11.44140625" style="1"/>
  </cols>
  <sheetData>
    <row r="1" spans="1:9" ht="18" x14ac:dyDescent="0.3">
      <c r="E1" s="76" t="s">
        <v>413</v>
      </c>
      <c r="F1" s="76"/>
      <c r="G1" s="76"/>
      <c r="H1" s="76"/>
    </row>
    <row r="2" spans="1:9" hidden="1" x14ac:dyDescent="0.3">
      <c r="C2" s="2">
        <f>SUMIF(C4:C33,"x",B4:B33)</f>
        <v>0</v>
      </c>
      <c r="E2" s="75"/>
      <c r="F2" s="75"/>
      <c r="G2" s="75"/>
      <c r="H2" s="75"/>
    </row>
    <row r="3" spans="1:9" s="2" customFormat="1" x14ac:dyDescent="0.3">
      <c r="A3" s="2" t="s">
        <v>409</v>
      </c>
      <c r="B3" s="55" t="s">
        <v>295</v>
      </c>
      <c r="C3" s="2" t="s">
        <v>408</v>
      </c>
      <c r="E3" s="2" t="s">
        <v>12</v>
      </c>
      <c r="F3" s="2" t="s">
        <v>294</v>
      </c>
      <c r="G3" s="2" t="s">
        <v>273</v>
      </c>
      <c r="H3" s="2" t="s">
        <v>441</v>
      </c>
      <c r="I3" s="55" t="s">
        <v>296</v>
      </c>
    </row>
    <row r="4" spans="1:9" x14ac:dyDescent="0.3">
      <c r="A4" s="68" t="str">
        <f>'Découpage | Distribution'!B91</f>
        <v>Molière</v>
      </c>
      <c r="B4" s="66">
        <f>IFERROR(VLOOKUP(Tableau1[[#This Row],[Comédien.nes]],'Découpage | Distribution'!$B$91:$C$120,2,FALSE),0)</f>
        <v>1</v>
      </c>
      <c r="C4" s="60"/>
      <c r="E4" s="69" t="str">
        <f>'Découpage | Distribution'!A6</f>
        <v>Acte I</v>
      </c>
      <c r="F4" s="2" t="str">
        <f>IF(Tableau2[[#This Row],[Nb pers.]]=0,"",IF(_xlfn.BITAND($C$2,I4)=I4,"oui",""))</f>
        <v/>
      </c>
      <c r="G4" s="69">
        <f>'Découpage | Distribution'!D6</f>
        <v>0</v>
      </c>
      <c r="H4" s="26" t="str">
        <f>IF('Découpage | Distribution'!B6="","",'Découpage | Distribution'!B6)</f>
        <v/>
      </c>
      <c r="I4" s="66">
        <f>'Découpage | Distribution'!C6</f>
        <v>0</v>
      </c>
    </row>
    <row r="5" spans="1:9" x14ac:dyDescent="0.3">
      <c r="A5" s="68" t="str">
        <f>'Découpage | Distribution'!B92</f>
        <v>Melle Molière</v>
      </c>
      <c r="B5" s="66">
        <f>IFERROR(VLOOKUP(Tableau1[[#This Row],[Comédien.nes]],'Découpage | Distribution'!$B$91:$C$120,2,FALSE),0)</f>
        <v>2</v>
      </c>
      <c r="C5" s="60"/>
      <c r="E5" s="69" t="str">
        <f>'Découpage | Distribution'!A7</f>
        <v>sc 1</v>
      </c>
      <c r="F5" s="2" t="str">
        <f>IF(Tableau2[[#This Row],[Nb pers.]]=0,"",IF(_xlfn.BITAND($C$2,I5)=I5,"oui",""))</f>
        <v/>
      </c>
      <c r="G5" s="69">
        <f>'Découpage | Distribution'!D7</f>
        <v>1</v>
      </c>
      <c r="H5" s="26" t="str">
        <f>IF('Découpage | Distribution'!B7="","",'Découpage | Distribution'!B7)</f>
        <v>Introduction</v>
      </c>
      <c r="I5" s="66">
        <f>'Découpage | Distribution'!C7</f>
        <v>1</v>
      </c>
    </row>
    <row r="6" spans="1:9" x14ac:dyDescent="0.3">
      <c r="A6" s="68" t="str">
        <f>'Découpage | Distribution'!B93</f>
        <v>Du Croisy</v>
      </c>
      <c r="B6" s="66">
        <f>IFERROR(VLOOKUP(Tableau1[[#This Row],[Comédien.nes]],'Découpage | Distribution'!$B$91:$C$120,2,FALSE),0)</f>
        <v>4</v>
      </c>
      <c r="C6" s="60"/>
      <c r="E6" s="69" t="str">
        <f>'Découpage | Distribution'!A8</f>
        <v>sc 2</v>
      </c>
      <c r="F6" s="2" t="str">
        <f>IF(Tableau2[[#This Row],[Nb pers.]]=0,"",IF(_xlfn.BITAND($C$2,I6)=I6,"oui",""))</f>
        <v/>
      </c>
      <c r="G6" s="69">
        <f>'Découpage | Distribution'!D8</f>
        <v>2</v>
      </c>
      <c r="H6" s="26" t="str">
        <f>IF('Découpage | Distribution'!B8="","",'Découpage | Distribution'!B8)</f>
        <v>George Dandin, voyant sortir Lubin de chez lui.</v>
      </c>
      <c r="I6" s="66">
        <f>'Découpage | Distribution'!C8</f>
        <v>65</v>
      </c>
    </row>
    <row r="7" spans="1:9" x14ac:dyDescent="0.3">
      <c r="A7" s="68" t="str">
        <f>'Découpage | Distribution'!B94</f>
        <v>Hubert</v>
      </c>
      <c r="B7" s="66">
        <f>IFERROR(VLOOKUP(Tableau1[[#This Row],[Comédien.nes]],'Découpage | Distribution'!$B$91:$C$120,2,FALSE),0)</f>
        <v>8</v>
      </c>
      <c r="C7" s="60"/>
      <c r="E7" s="69" t="str">
        <f>'Découpage | Distribution'!A9</f>
        <v>sc 3</v>
      </c>
      <c r="F7" s="2" t="str">
        <f>IF(Tableau2[[#This Row],[Nb pers.]]=0,"",IF(_xlfn.BITAND($C$2,I7)=I7,"oui",""))</f>
        <v/>
      </c>
      <c r="G7" s="69">
        <f>'Découpage | Distribution'!D9</f>
        <v>1</v>
      </c>
      <c r="H7" s="26" t="str">
        <f>IF('Découpage | Distribution'!B9="","",'Découpage | Distribution'!B9)</f>
        <v>Monologue</v>
      </c>
      <c r="I7" s="66">
        <f>'Découpage | Distribution'!C9</f>
        <v>1</v>
      </c>
    </row>
    <row r="8" spans="1:9" x14ac:dyDescent="0.3">
      <c r="A8" s="68" t="str">
        <f>'Découpage | Distribution'!B95</f>
        <v>La Grange</v>
      </c>
      <c r="B8" s="66">
        <f>IFERROR(VLOOKUP(Tableau1[[#This Row],[Comédien.nes]],'Découpage | Distribution'!$B$91:$C$120,2,FALSE),0)</f>
        <v>16</v>
      </c>
      <c r="C8" s="60"/>
      <c r="E8" s="69" t="str">
        <f>'Découpage | Distribution'!A10</f>
        <v>sc 4</v>
      </c>
      <c r="F8" s="2" t="str">
        <f>IF(Tableau2[[#This Row],[Nb pers.]]=0,"",IF(_xlfn.BITAND($C$2,I8)=I8,"oui",""))</f>
        <v/>
      </c>
      <c r="G8" s="69">
        <f>'Découpage | Distribution'!D10</f>
        <v>3</v>
      </c>
      <c r="H8" s="26" t="str">
        <f>IF('Découpage | Distribution'!B10="","",'Découpage | Distribution'!B10)</f>
        <v>Arrivée des Sotenville</v>
      </c>
      <c r="I8" s="66">
        <f>'Découpage | Distribution'!C10</f>
        <v>13</v>
      </c>
    </row>
    <row r="9" spans="1:9" x14ac:dyDescent="0.3">
      <c r="A9" s="68" t="str">
        <f>'Découpage | Distribution'!B96</f>
        <v>Melle de Brie</v>
      </c>
      <c r="B9" s="66">
        <f>IFERROR(VLOOKUP(Tableau1[[#This Row],[Comédien.nes]],'Découpage | Distribution'!$B$91:$C$120,2,FALSE),0)</f>
        <v>32</v>
      </c>
      <c r="C9" s="60"/>
      <c r="E9" s="69" t="str">
        <f>'Découpage | Distribution'!A11</f>
        <v>sc 5</v>
      </c>
      <c r="F9" s="2" t="str">
        <f>IF(Tableau2[[#This Row],[Nb pers.]]=0,"",IF(_xlfn.BITAND($C$2,I9)=I9,"oui",""))</f>
        <v/>
      </c>
      <c r="G9" s="69">
        <f>'Découpage | Distribution'!D11</f>
        <v>3</v>
      </c>
      <c r="H9" s="26" t="str">
        <f>IF('Découpage | Distribution'!B11="","",'Découpage | Distribution'!B11)</f>
        <v>Arrivée de Clitandre</v>
      </c>
      <c r="I9" s="66">
        <f>'Découpage | Distribution'!C11</f>
        <v>21</v>
      </c>
    </row>
    <row r="10" spans="1:9" x14ac:dyDescent="0.3">
      <c r="A10" s="68" t="str">
        <f>'Découpage | Distribution'!B97</f>
        <v>La Thorillière</v>
      </c>
      <c r="B10" s="66">
        <f>IFERROR(VLOOKUP(Tableau1[[#This Row],[Comédien.nes]],'Découpage | Distribution'!$B$91:$C$120,2,FALSE),0)</f>
        <v>64</v>
      </c>
      <c r="C10" s="60"/>
      <c r="E10" s="69" t="str">
        <f>'Découpage | Distribution'!A12</f>
        <v>sc 6</v>
      </c>
      <c r="F10" s="2" t="str">
        <f>IF(Tableau2[[#This Row],[Nb pers.]]=0,"",IF(_xlfn.BITAND($C$2,I10)=I10,"oui",""))</f>
        <v/>
      </c>
      <c r="G10" s="69">
        <f>'Découpage | Distribution'!D12</f>
        <v>6</v>
      </c>
      <c r="H10" s="26" t="str">
        <f>IF('Découpage | Distribution'!B12="","",'Découpage | Distribution'!B12)</f>
        <v>Demande d'explications à Angélique</v>
      </c>
      <c r="I10" s="66">
        <f>'Découpage | Distribution'!C12</f>
        <v>63</v>
      </c>
    </row>
    <row r="11" spans="1:9" x14ac:dyDescent="0.3">
      <c r="A11" s="68" t="str">
        <f>'Découpage | Distribution'!B98</f>
        <v>Beauval</v>
      </c>
      <c r="B11" s="66">
        <f>IFERROR(VLOOKUP(Tableau1[[#This Row],[Comédien.nes]],'Découpage | Distribution'!$B$91:$C$120,2,FALSE),0)</f>
        <v>128</v>
      </c>
      <c r="C11" s="60"/>
      <c r="E11" s="69" t="str">
        <f>'Découpage | Distribution'!A13</f>
        <v>sc 7</v>
      </c>
      <c r="F11" s="2" t="str">
        <f>IF(Tableau2[[#This Row],[Nb pers.]]=0,"",IF(_xlfn.BITAND($C$2,I11)=I11,"oui",""))</f>
        <v/>
      </c>
      <c r="G11" s="69">
        <f>'Découpage | Distribution'!D13</f>
        <v>1</v>
      </c>
      <c r="H11" s="26" t="str">
        <f>IF('Découpage | Distribution'!B13="","",'Découpage | Distribution'!B13)</f>
        <v>Dandin est baffoué une première fois</v>
      </c>
      <c r="I11" s="66">
        <f>'Découpage | Distribution'!C13</f>
        <v>1</v>
      </c>
    </row>
    <row r="12" spans="1:9" x14ac:dyDescent="0.3">
      <c r="A12" s="68">
        <f>'Découpage | Distribution'!B99</f>
        <v>0</v>
      </c>
      <c r="B12" s="66">
        <f>IFERROR(VLOOKUP(Tableau1[[#This Row],[Comédien.nes]],'Découpage | Distribution'!$B$91:$C$120,2,FALSE),0)</f>
        <v>0</v>
      </c>
      <c r="C12" s="60"/>
      <c r="E12" s="69" t="str">
        <f>'Découpage | Distribution'!A14</f>
        <v>Acte II</v>
      </c>
      <c r="F12" s="2" t="str">
        <f>IF(Tableau2[[#This Row],[Nb pers.]]=0,"",IF(_xlfn.BITAND($C$2,I12)=I12,"oui",""))</f>
        <v/>
      </c>
      <c r="G12" s="69">
        <f>'Découpage | Distribution'!D14</f>
        <v>0</v>
      </c>
      <c r="H12" s="26" t="str">
        <f>IF('Découpage | Distribution'!B14="","",'Découpage | Distribution'!B14)</f>
        <v/>
      </c>
      <c r="I12" s="66">
        <f>'Découpage | Distribution'!C14</f>
        <v>0</v>
      </c>
    </row>
    <row r="13" spans="1:9" x14ac:dyDescent="0.3">
      <c r="A13" s="68">
        <f>'Découpage | Distribution'!B100</f>
        <v>0</v>
      </c>
      <c r="B13" s="66">
        <f>IFERROR(VLOOKUP(Tableau1[[#This Row],[Comédien.nes]],'Découpage | Distribution'!$B$91:$C$120,2,FALSE),0)</f>
        <v>0</v>
      </c>
      <c r="C13" s="60"/>
      <c r="E13" s="69" t="str">
        <f>'Découpage | Distribution'!A15</f>
        <v>sc 1</v>
      </c>
      <c r="F13" s="2" t="str">
        <f>IF(Tableau2[[#This Row],[Nb pers.]]=0,"",IF(_xlfn.BITAND($C$2,I13)=I13,"oui",""))</f>
        <v/>
      </c>
      <c r="G13" s="69">
        <f>'Découpage | Distribution'!D15</f>
        <v>2</v>
      </c>
      <c r="H13" s="26" t="str">
        <f>IF('Découpage | Distribution'!B15="","",'Découpage | Distribution'!B15)</f>
        <v/>
      </c>
      <c r="I13" s="66">
        <f>'Découpage | Distribution'!C15</f>
        <v>96</v>
      </c>
    </row>
    <row r="14" spans="1:9" x14ac:dyDescent="0.3">
      <c r="A14" s="68">
        <f>'Découpage | Distribution'!B101</f>
        <v>0</v>
      </c>
      <c r="B14" s="66">
        <f>IFERROR(VLOOKUP(Tableau1[[#This Row],[Comédien.nes]],'Découpage | Distribution'!$B$91:$C$120,2,FALSE),0)</f>
        <v>0</v>
      </c>
      <c r="C14" s="60"/>
      <c r="E14" s="69" t="str">
        <f>'Découpage | Distribution'!A16</f>
        <v>sc 2</v>
      </c>
      <c r="F14" s="2" t="str">
        <f>IF(Tableau2[[#This Row],[Nb pers.]]=0,"",IF(_xlfn.BITAND($C$2,I14)=I14,"oui",""))</f>
        <v/>
      </c>
      <c r="G14" s="69">
        <f>'Découpage | Distribution'!D16</f>
        <v>3</v>
      </c>
      <c r="H14" s="26" t="str">
        <f>IF('Découpage | Distribution'!B16="","",'Découpage | Distribution'!B16)</f>
        <v/>
      </c>
      <c r="I14" s="66">
        <f>'Découpage | Distribution'!C16</f>
        <v>19</v>
      </c>
    </row>
    <row r="15" spans="1:9" x14ac:dyDescent="0.3">
      <c r="A15" s="68">
        <f>'Découpage | Distribution'!B102</f>
        <v>0</v>
      </c>
      <c r="B15" s="66">
        <f>IFERROR(VLOOKUP(Tableau1[[#This Row],[Comédien.nes]],'Découpage | Distribution'!$B$91:$C$120,2,FALSE),0)</f>
        <v>0</v>
      </c>
      <c r="C15" s="60"/>
      <c r="E15" s="69" t="str">
        <f>'Découpage | Distribution'!A17</f>
        <v>sc 3</v>
      </c>
      <c r="F15" s="2" t="str">
        <f>IF(Tableau2[[#This Row],[Nb pers.]]=0,"",IF(_xlfn.BITAND($C$2,I15)=I15,"oui",""))</f>
        <v/>
      </c>
      <c r="G15" s="69">
        <f>'Découpage | Distribution'!D17</f>
        <v>2</v>
      </c>
      <c r="H15" s="26" t="str">
        <f>IF('Découpage | Distribution'!B17="","",'Découpage | Distribution'!B17)</f>
        <v/>
      </c>
      <c r="I15" s="66">
        <f>'Découpage | Distribution'!C17</f>
        <v>34</v>
      </c>
    </row>
    <row r="16" spans="1:9" x14ac:dyDescent="0.3">
      <c r="A16" s="68">
        <f>'Découpage | Distribution'!B103</f>
        <v>0</v>
      </c>
      <c r="B16" s="66">
        <f>IFERROR(VLOOKUP(Tableau1[[#This Row],[Comédien.nes]],'Découpage | Distribution'!$B$91:$C$120,2,FALSE),0)</f>
        <v>0</v>
      </c>
      <c r="C16" s="60"/>
      <c r="E16" s="69" t="str">
        <f>'Découpage | Distribution'!A18</f>
        <v>sc 4</v>
      </c>
      <c r="F16" s="2" t="str">
        <f>IF(Tableau2[[#This Row],[Nb pers.]]=0,"",IF(_xlfn.BITAND($C$2,I16)=I16,"oui",""))</f>
        <v/>
      </c>
      <c r="G16" s="69">
        <f>'Découpage | Distribution'!D18</f>
        <v>3</v>
      </c>
      <c r="H16" s="26" t="str">
        <f>IF('Découpage | Distribution'!B18="","",'Découpage | Distribution'!B18)</f>
        <v/>
      </c>
      <c r="I16" s="66">
        <f>'Découpage | Distribution'!C18</f>
        <v>112</v>
      </c>
    </row>
    <row r="17" spans="1:9" x14ac:dyDescent="0.3">
      <c r="A17" s="68">
        <f>'Découpage | Distribution'!B104</f>
        <v>0</v>
      </c>
      <c r="B17" s="66">
        <f>IFERROR(VLOOKUP(Tableau1[[#This Row],[Comédien.nes]],'Découpage | Distribution'!$B$91:$C$120,2,FALSE),0)</f>
        <v>0</v>
      </c>
      <c r="C17" s="60"/>
      <c r="E17" s="69" t="str">
        <f>'Découpage | Distribution'!A19</f>
        <v>sc 5</v>
      </c>
      <c r="F17" s="2" t="str">
        <f>IF(Tableau2[[#This Row],[Nb pers.]]=0,"",IF(_xlfn.BITAND($C$2,I17)=I17,"oui",""))</f>
        <v/>
      </c>
      <c r="G17" s="69">
        <f>'Découpage | Distribution'!D19</f>
        <v>2</v>
      </c>
      <c r="H17" s="26" t="str">
        <f>IF('Découpage | Distribution'!B19="","",'Découpage | Distribution'!B19)</f>
        <v/>
      </c>
      <c r="I17" s="66">
        <f>'Découpage | Distribution'!C19</f>
        <v>65</v>
      </c>
    </row>
    <row r="18" spans="1:9" x14ac:dyDescent="0.3">
      <c r="A18" s="68">
        <f>'Découpage | Distribution'!B105</f>
        <v>0</v>
      </c>
      <c r="B18" s="66">
        <f>IFERROR(VLOOKUP(Tableau1[[#This Row],[Comédien.nes]],'Découpage | Distribution'!$B$91:$C$120,2,FALSE),0)</f>
        <v>0</v>
      </c>
      <c r="C18" s="60"/>
      <c r="E18" s="69" t="str">
        <f>'Découpage | Distribution'!A20</f>
        <v>sc 6</v>
      </c>
      <c r="F18" s="2" t="str">
        <f>IF(Tableau2[[#This Row],[Nb pers.]]=0,"",IF(_xlfn.BITAND($C$2,I18)=I18,"oui",""))</f>
        <v/>
      </c>
      <c r="G18" s="69">
        <f>'Découpage | Distribution'!D20</f>
        <v>1</v>
      </c>
      <c r="H18" s="26" t="str">
        <f>IF('Découpage | Distribution'!B20="","",'Découpage | Distribution'!B20)</f>
        <v/>
      </c>
      <c r="I18" s="66">
        <f>'Découpage | Distribution'!C20</f>
        <v>1</v>
      </c>
    </row>
    <row r="19" spans="1:9" x14ac:dyDescent="0.3">
      <c r="A19" s="68">
        <f>'Découpage | Distribution'!B106</f>
        <v>0</v>
      </c>
      <c r="B19" s="66">
        <f>IFERROR(VLOOKUP(Tableau1[[#This Row],[Comédien.nes]],'Découpage | Distribution'!$B$91:$C$120,2,FALSE),0)</f>
        <v>0</v>
      </c>
      <c r="C19" s="60"/>
      <c r="E19" s="69" t="str">
        <f>'Découpage | Distribution'!A21</f>
        <v>sc 7</v>
      </c>
      <c r="F19" s="2" t="str">
        <f>IF(Tableau2[[#This Row],[Nb pers.]]=0,"",IF(_xlfn.BITAND($C$2,I19)=I19,"oui",""))</f>
        <v/>
      </c>
      <c r="G19" s="69">
        <f>'Découpage | Distribution'!D21</f>
        <v>3</v>
      </c>
      <c r="H19" s="26" t="str">
        <f>IF('Découpage | Distribution'!B21="","",'Découpage | Distribution'!B21)</f>
        <v/>
      </c>
      <c r="I19" s="66">
        <f>'Découpage | Distribution'!C21</f>
        <v>13</v>
      </c>
    </row>
    <row r="20" spans="1:9" x14ac:dyDescent="0.3">
      <c r="A20" s="68">
        <f>'Découpage | Distribution'!B107</f>
        <v>0</v>
      </c>
      <c r="B20" s="66">
        <f>IFERROR(VLOOKUP(Tableau1[[#This Row],[Comédien.nes]],'Découpage | Distribution'!$B$91:$C$120,2,FALSE),0)</f>
        <v>0</v>
      </c>
      <c r="C20" s="60"/>
      <c r="E20" s="69" t="str">
        <f>'Découpage | Distribution'!A22</f>
        <v>sc 8</v>
      </c>
      <c r="F20" s="2" t="str">
        <f>IF(Tableau2[[#This Row],[Nb pers.]]=0,"",IF(_xlfn.BITAND($C$2,I20)=I20,"oui",""))</f>
        <v/>
      </c>
      <c r="G20" s="69">
        <f>'Découpage | Distribution'!D22</f>
        <v>6</v>
      </c>
      <c r="H20" s="26" t="str">
        <f>IF('Découpage | Distribution'!B22="","",'Découpage | Distribution'!B22)</f>
        <v/>
      </c>
      <c r="I20" s="66">
        <f>'Découpage | Distribution'!C22</f>
        <v>63</v>
      </c>
    </row>
    <row r="21" spans="1:9" x14ac:dyDescent="0.3">
      <c r="A21" s="68">
        <f>'Découpage | Distribution'!B108</f>
        <v>0</v>
      </c>
      <c r="B21" s="66">
        <f>IFERROR(VLOOKUP(Tableau1[[#This Row],[Comédien.nes]],'Découpage | Distribution'!$B$91:$C$120,2,FALSE),0)</f>
        <v>0</v>
      </c>
      <c r="C21" s="60"/>
      <c r="E21" s="69" t="str">
        <f>'Découpage | Distribution'!A23</f>
        <v>Acte III</v>
      </c>
      <c r="F21" s="2" t="str">
        <f>IF(Tableau2[[#This Row],[Nb pers.]]=0,"",IF(_xlfn.BITAND($C$2,I21)=I21,"oui",""))</f>
        <v/>
      </c>
      <c r="G21" s="69">
        <f>'Découpage | Distribution'!D23</f>
        <v>0</v>
      </c>
      <c r="H21" s="26" t="str">
        <f>IF('Découpage | Distribution'!B23="","",'Découpage | Distribution'!B23)</f>
        <v/>
      </c>
      <c r="I21" s="66">
        <f>'Découpage | Distribution'!C23</f>
        <v>0</v>
      </c>
    </row>
    <row r="22" spans="1:9" x14ac:dyDescent="0.3">
      <c r="A22" s="68">
        <f>'Découpage | Distribution'!B109</f>
        <v>0</v>
      </c>
      <c r="B22" s="66">
        <f>IFERROR(VLOOKUP(Tableau1[[#This Row],[Comédien.nes]],'Découpage | Distribution'!$B$91:$C$120,2,FALSE),0)</f>
        <v>0</v>
      </c>
      <c r="C22" s="60"/>
      <c r="E22" s="69" t="str">
        <f>'Découpage | Distribution'!A24</f>
        <v>sc 1</v>
      </c>
      <c r="F22" s="2" t="str">
        <f>IF(Tableau2[[#This Row],[Nb pers.]]=0,"",IF(_xlfn.BITAND($C$2,I22)=I22,"oui",""))</f>
        <v/>
      </c>
      <c r="G22" s="69">
        <f>'Découpage | Distribution'!D24</f>
        <v>2</v>
      </c>
      <c r="H22" s="26" t="str">
        <f>IF('Découpage | Distribution'!B24="","",'Découpage | Distribution'!B24)</f>
        <v/>
      </c>
      <c r="I22" s="66">
        <f>'Découpage | Distribution'!C24</f>
        <v>80</v>
      </c>
    </row>
    <row r="23" spans="1:9" x14ac:dyDescent="0.3">
      <c r="A23" s="68">
        <f>'Découpage | Distribution'!B110</f>
        <v>0</v>
      </c>
      <c r="B23" s="66">
        <f>IFERROR(VLOOKUP(Tableau1[[#This Row],[Comédien.nes]],'Découpage | Distribution'!$B$91:$C$120,2,FALSE),0)</f>
        <v>0</v>
      </c>
      <c r="C23" s="60"/>
      <c r="E23" s="69" t="str">
        <f>'Découpage | Distribution'!A25</f>
        <v>sc 2</v>
      </c>
      <c r="F23" s="2" t="str">
        <f>IF(Tableau2[[#This Row],[Nb pers.]]=0,"",IF(_xlfn.BITAND($C$2,I23)=I23,"oui",""))</f>
        <v/>
      </c>
      <c r="G23" s="69">
        <f>'Découpage | Distribution'!D25</f>
        <v>4</v>
      </c>
      <c r="H23" s="26" t="str">
        <f>IF('Découpage | Distribution'!B25="","",'Découpage | Distribution'!B25)</f>
        <v/>
      </c>
      <c r="I23" s="66">
        <f>'Découpage | Distribution'!C25</f>
        <v>114</v>
      </c>
    </row>
    <row r="24" spans="1:9" x14ac:dyDescent="0.3">
      <c r="A24" s="68">
        <f>'Découpage | Distribution'!B111</f>
        <v>0</v>
      </c>
      <c r="B24" s="66">
        <f>IFERROR(VLOOKUP(Tableau1[[#This Row],[Comédien.nes]],'Découpage | Distribution'!$B$91:$C$120,2,FALSE),0)</f>
        <v>0</v>
      </c>
      <c r="C24" s="60"/>
      <c r="E24" s="69" t="str">
        <f>'Découpage | Distribution'!A26</f>
        <v>sc 3</v>
      </c>
      <c r="F24" s="2" t="str">
        <f>IF(Tableau2[[#This Row],[Nb pers.]]=0,"",IF(_xlfn.BITAND($C$2,I24)=I24,"oui",""))</f>
        <v/>
      </c>
      <c r="G24" s="69">
        <f>'Découpage | Distribution'!D26</f>
        <v>2</v>
      </c>
      <c r="H24" s="26" t="str">
        <f>IF('Découpage | Distribution'!B26="","",'Découpage | Distribution'!B26)</f>
        <v/>
      </c>
      <c r="I24" s="66">
        <f>'Découpage | Distribution'!C26</f>
        <v>65</v>
      </c>
    </row>
    <row r="25" spans="1:9" x14ac:dyDescent="0.3">
      <c r="A25" s="68">
        <f>'Découpage | Distribution'!B112</f>
        <v>0</v>
      </c>
      <c r="B25" s="66">
        <f>IFERROR(VLOOKUP(Tableau1[[#This Row],[Comédien.nes]],'Découpage | Distribution'!$B$91:$C$120,2,FALSE),0)</f>
        <v>0</v>
      </c>
      <c r="C25" s="60"/>
      <c r="E25" s="69" t="str">
        <f>'Découpage | Distribution'!A27</f>
        <v>sc 4</v>
      </c>
      <c r="F25" s="2" t="str">
        <f>IF(Tableau2[[#This Row],[Nb pers.]]=0,"",IF(_xlfn.BITAND($C$2,I25)=I25,"oui",""))</f>
        <v/>
      </c>
      <c r="G25" s="69">
        <f>'Découpage | Distribution'!D27</f>
        <v>2</v>
      </c>
      <c r="H25" s="26" t="str">
        <f>IF('Découpage | Distribution'!B27="","",'Découpage | Distribution'!B27)</f>
        <v/>
      </c>
      <c r="I25" s="66">
        <f>'Découpage | Distribution'!C27</f>
        <v>129</v>
      </c>
    </row>
    <row r="26" spans="1:9" x14ac:dyDescent="0.3">
      <c r="A26" s="68">
        <f>'Découpage | Distribution'!B113</f>
        <v>0</v>
      </c>
      <c r="B26" s="66">
        <f>IFERROR(VLOOKUP(Tableau1[[#This Row],[Comédien.nes]],'Découpage | Distribution'!$B$91:$C$120,2,FALSE),0)</f>
        <v>0</v>
      </c>
      <c r="C26" s="60"/>
      <c r="E26" s="69" t="str">
        <f>'Découpage | Distribution'!A28</f>
        <v>sc 5</v>
      </c>
      <c r="F26" s="2" t="str">
        <f>IF(Tableau2[[#This Row],[Nb pers.]]=0,"",IF(_xlfn.BITAND($C$2,I26)=I26,"oui",""))</f>
        <v/>
      </c>
      <c r="G26" s="69">
        <f>'Découpage | Distribution'!D28</f>
        <v>5</v>
      </c>
      <c r="H26" s="26" t="str">
        <f>IF('Découpage | Distribution'!B28="","",'Découpage | Distribution'!B28)</f>
        <v/>
      </c>
      <c r="I26" s="66">
        <f>'Découpage | Distribution'!C28</f>
        <v>115</v>
      </c>
    </row>
    <row r="27" spans="1:9" x14ac:dyDescent="0.3">
      <c r="A27" s="68">
        <f>'Découpage | Distribution'!B114</f>
        <v>0</v>
      </c>
      <c r="B27" s="66">
        <f>IFERROR(VLOOKUP(Tableau1[[#This Row],[Comédien.nes]],'Découpage | Distribution'!$B$91:$C$120,2,FALSE),0)</f>
        <v>0</v>
      </c>
      <c r="C27" s="60"/>
      <c r="E27" s="69" t="str">
        <f>'Découpage | Distribution'!A29</f>
        <v>sc 6</v>
      </c>
      <c r="F27" s="2" t="str">
        <f>IF(Tableau2[[#This Row],[Nb pers.]]=0,"",IF(_xlfn.BITAND($C$2,I27)=I27,"oui",""))</f>
        <v/>
      </c>
      <c r="G27" s="69">
        <f>'Découpage | Distribution'!D29</f>
        <v>3</v>
      </c>
      <c r="H27" s="26" t="str">
        <f>IF('Découpage | Distribution'!B29="","",'Découpage | Distribution'!B29)</f>
        <v/>
      </c>
      <c r="I27" s="66">
        <f>'Découpage | Distribution'!C29</f>
        <v>35</v>
      </c>
    </row>
    <row r="28" spans="1:9" x14ac:dyDescent="0.3">
      <c r="A28" s="68">
        <f>'Découpage | Distribution'!B115</f>
        <v>0</v>
      </c>
      <c r="B28" s="66">
        <f>IFERROR(VLOOKUP(Tableau1[[#This Row],[Comédien.nes]],'Découpage | Distribution'!$B$91:$C$120,2,FALSE),0)</f>
        <v>0</v>
      </c>
      <c r="C28" s="60"/>
      <c r="E28" s="69" t="str">
        <f>'Découpage | Distribution'!A30</f>
        <v>sc 7</v>
      </c>
      <c r="F28" s="2" t="str">
        <f>IF(Tableau2[[#This Row],[Nb pers.]]=0,"",IF(_xlfn.BITAND($C$2,I28)=I28,"oui",""))</f>
        <v/>
      </c>
      <c r="G28" s="69">
        <f>'Découpage | Distribution'!D30</f>
        <v>6</v>
      </c>
      <c r="H28" s="26" t="str">
        <f>IF('Découpage | Distribution'!B30="","",'Découpage | Distribution'!B30)</f>
        <v/>
      </c>
      <c r="I28" s="66">
        <f>'Découpage | Distribution'!C30</f>
        <v>175</v>
      </c>
    </row>
    <row r="29" spans="1:9" x14ac:dyDescent="0.3">
      <c r="A29" s="68">
        <f>'Découpage | Distribution'!B116</f>
        <v>0</v>
      </c>
      <c r="B29" s="66">
        <f>IFERROR(VLOOKUP(Tableau1[[#This Row],[Comédien.nes]],'Découpage | Distribution'!$B$91:$C$120,2,FALSE),0)</f>
        <v>0</v>
      </c>
      <c r="C29" s="60"/>
      <c r="E29" s="69" t="str">
        <f>'Découpage | Distribution'!A31</f>
        <v>sc 8</v>
      </c>
      <c r="F29" s="2" t="str">
        <f>IF(Tableau2[[#This Row],[Nb pers.]]=0,"",IF(_xlfn.BITAND($C$2,I29)=I29,"oui",""))</f>
        <v/>
      </c>
      <c r="G29" s="69">
        <f>'Découpage | Distribution'!D31</f>
        <v>1</v>
      </c>
      <c r="H29" s="26" t="str">
        <f>IF('Découpage | Distribution'!B31="","",'Découpage | Distribution'!B31)</f>
        <v/>
      </c>
      <c r="I29" s="66">
        <f>'Découpage | Distribution'!C31</f>
        <v>1</v>
      </c>
    </row>
    <row r="30" spans="1:9" x14ac:dyDescent="0.3">
      <c r="A30" s="68">
        <f>'Découpage | Distribution'!B117</f>
        <v>0</v>
      </c>
      <c r="B30" s="66">
        <f>IFERROR(VLOOKUP(Tableau1[[#This Row],[Comédien.nes]],'Découpage | Distribution'!$B$91:$C$120,2,FALSE),0)</f>
        <v>0</v>
      </c>
      <c r="C30" s="60"/>
      <c r="E30" s="69">
        <f>'Découpage | Distribution'!A32</f>
        <v>0</v>
      </c>
      <c r="F30" s="2" t="str">
        <f>IF(Tableau2[[#This Row],[Nb pers.]]=0,"",IF(_xlfn.BITAND($C$2,I30)=I30,"oui",""))</f>
        <v/>
      </c>
      <c r="G30" s="69">
        <f>'Découpage | Distribution'!D32</f>
        <v>0</v>
      </c>
      <c r="H30" s="26" t="str">
        <f>IF('Découpage | Distribution'!B32="","",'Découpage | Distribution'!B32)</f>
        <v/>
      </c>
      <c r="I30" s="66">
        <f>'Découpage | Distribution'!C32</f>
        <v>0</v>
      </c>
    </row>
    <row r="31" spans="1:9" x14ac:dyDescent="0.3">
      <c r="A31" s="68">
        <f>'Découpage | Distribution'!B118</f>
        <v>0</v>
      </c>
      <c r="B31" s="66">
        <f>IFERROR(VLOOKUP(Tableau1[[#This Row],[Comédien.nes]],'Découpage | Distribution'!$B$91:$C$120,2,FALSE),0)</f>
        <v>0</v>
      </c>
      <c r="C31" s="60"/>
      <c r="E31" s="69">
        <f>'Découpage | Distribution'!A33</f>
        <v>0</v>
      </c>
      <c r="F31" s="2" t="str">
        <f>IF(Tableau2[[#This Row],[Nb pers.]]=0,"",IF(_xlfn.BITAND($C$2,I31)=I31,"oui",""))</f>
        <v/>
      </c>
      <c r="G31" s="69">
        <f>'Découpage | Distribution'!D33</f>
        <v>0</v>
      </c>
      <c r="H31" s="26" t="str">
        <f>IF('Découpage | Distribution'!B33="","",'Découpage | Distribution'!B33)</f>
        <v/>
      </c>
      <c r="I31" s="66">
        <f>'Découpage | Distribution'!C33</f>
        <v>0</v>
      </c>
    </row>
    <row r="32" spans="1:9" x14ac:dyDescent="0.3">
      <c r="A32" s="68">
        <f>'Découpage | Distribution'!B119</f>
        <v>0</v>
      </c>
      <c r="B32" s="66">
        <f>IFERROR(VLOOKUP(Tableau1[[#This Row],[Comédien.nes]],'Découpage | Distribution'!$B$91:$C$120,2,FALSE),0)</f>
        <v>0</v>
      </c>
      <c r="C32" s="60"/>
      <c r="E32" s="69">
        <f>'Découpage | Distribution'!A34</f>
        <v>0</v>
      </c>
      <c r="F32" s="2" t="str">
        <f>IF(Tableau2[[#This Row],[Nb pers.]]=0,"",IF(_xlfn.BITAND($C$2,I32)=I32,"oui",""))</f>
        <v/>
      </c>
      <c r="G32" s="69">
        <f>'Découpage | Distribution'!D34</f>
        <v>0</v>
      </c>
      <c r="H32" s="26" t="str">
        <f>IF('Découpage | Distribution'!B34="","",'Découpage | Distribution'!B34)</f>
        <v/>
      </c>
      <c r="I32" s="66">
        <f>'Découpage | Distribution'!C34</f>
        <v>0</v>
      </c>
    </row>
    <row r="33" spans="1:9" x14ac:dyDescent="0.3">
      <c r="A33" s="68">
        <f>'Découpage | Distribution'!B120</f>
        <v>0</v>
      </c>
      <c r="B33" s="66">
        <f>IFERROR(VLOOKUP(Tableau1[[#This Row],[Comédien.nes]],'Découpage | Distribution'!$B$91:$C$120,2,FALSE),0)</f>
        <v>0</v>
      </c>
      <c r="C33" s="60"/>
      <c r="E33" s="69">
        <f>'Découpage | Distribution'!A35</f>
        <v>0</v>
      </c>
      <c r="F33" s="2" t="str">
        <f>IF(Tableau2[[#This Row],[Nb pers.]]=0,"",IF(_xlfn.BITAND($C$2,I33)=I33,"oui",""))</f>
        <v/>
      </c>
      <c r="G33" s="69">
        <f>'Découpage | Distribution'!D35</f>
        <v>0</v>
      </c>
      <c r="H33" s="26" t="str">
        <f>IF('Découpage | Distribution'!B35="","",'Découpage | Distribution'!B35)</f>
        <v/>
      </c>
      <c r="I33" s="66">
        <f>'Découpage | Distribution'!C35</f>
        <v>0</v>
      </c>
    </row>
    <row r="34" spans="1:9" x14ac:dyDescent="0.3">
      <c r="E34" s="69">
        <f>'Découpage | Distribution'!A36</f>
        <v>0</v>
      </c>
      <c r="F34" s="2" t="str">
        <f>IF(Tableau2[[#This Row],[Nb pers.]]=0,"",IF(_xlfn.BITAND($C$2,I34)=I34,"oui",""))</f>
        <v/>
      </c>
      <c r="G34" s="69">
        <f>'Découpage | Distribution'!D36</f>
        <v>0</v>
      </c>
      <c r="H34" s="26" t="str">
        <f>IF('Découpage | Distribution'!B36="","",'Découpage | Distribution'!B36)</f>
        <v/>
      </c>
      <c r="I34" s="66">
        <f>'Découpage | Distribution'!C36</f>
        <v>0</v>
      </c>
    </row>
    <row r="35" spans="1:9" x14ac:dyDescent="0.3">
      <c r="E35" s="69">
        <f>'Découpage | Distribution'!A37</f>
        <v>0</v>
      </c>
      <c r="F35" s="2" t="str">
        <f>IF(Tableau2[[#This Row],[Nb pers.]]=0,"",IF(_xlfn.BITAND($C$2,I35)=I35,"oui",""))</f>
        <v/>
      </c>
      <c r="G35" s="69">
        <f>'Découpage | Distribution'!D37</f>
        <v>0</v>
      </c>
      <c r="H35" s="26" t="str">
        <f>IF('Découpage | Distribution'!B37="","",'Découpage | Distribution'!B37)</f>
        <v/>
      </c>
      <c r="I35" s="66">
        <f>'Découpage | Distribution'!C37</f>
        <v>0</v>
      </c>
    </row>
    <row r="36" spans="1:9" x14ac:dyDescent="0.3">
      <c r="E36" s="69">
        <f>'Découpage | Distribution'!A38</f>
        <v>0</v>
      </c>
      <c r="F36" s="2" t="str">
        <f>IF(Tableau2[[#This Row],[Nb pers.]]=0,"",IF(_xlfn.BITAND($C$2,I36)=I36,"oui",""))</f>
        <v/>
      </c>
      <c r="G36" s="69">
        <f>'Découpage | Distribution'!D38</f>
        <v>0</v>
      </c>
      <c r="H36" s="26" t="str">
        <f>IF('Découpage | Distribution'!B38="","",'Découpage | Distribution'!B38)</f>
        <v/>
      </c>
      <c r="I36" s="66">
        <f>'Découpage | Distribution'!C38</f>
        <v>0</v>
      </c>
    </row>
    <row r="37" spans="1:9" x14ac:dyDescent="0.3">
      <c r="E37" s="69">
        <f>'Découpage | Distribution'!A39</f>
        <v>0</v>
      </c>
      <c r="F37" s="2" t="str">
        <f>IF(Tableau2[[#This Row],[Nb pers.]]=0,"",IF(_xlfn.BITAND($C$2,I37)=I37,"oui",""))</f>
        <v/>
      </c>
      <c r="G37" s="69">
        <f>'Découpage | Distribution'!D39</f>
        <v>0</v>
      </c>
      <c r="H37" s="26" t="str">
        <f>IF('Découpage | Distribution'!B39="","",'Découpage | Distribution'!B39)</f>
        <v/>
      </c>
      <c r="I37" s="66">
        <f>'Découpage | Distribution'!C39</f>
        <v>0</v>
      </c>
    </row>
    <row r="38" spans="1:9" x14ac:dyDescent="0.3">
      <c r="E38" s="69">
        <f>'Découpage | Distribution'!A40</f>
        <v>0</v>
      </c>
      <c r="F38" s="2" t="str">
        <f>IF(Tableau2[[#This Row],[Nb pers.]]=0,"",IF(_xlfn.BITAND($C$2,I38)=I38,"oui",""))</f>
        <v/>
      </c>
      <c r="G38" s="69">
        <f>'Découpage | Distribution'!D40</f>
        <v>0</v>
      </c>
      <c r="H38" s="26" t="str">
        <f>IF('Découpage | Distribution'!B40="","",'Découpage | Distribution'!B40)</f>
        <v/>
      </c>
      <c r="I38" s="66">
        <f>'Découpage | Distribution'!C40</f>
        <v>0</v>
      </c>
    </row>
    <row r="39" spans="1:9" x14ac:dyDescent="0.3">
      <c r="E39" s="69">
        <f>'Découpage | Distribution'!A41</f>
        <v>0</v>
      </c>
      <c r="F39" s="2" t="str">
        <f>IF(Tableau2[[#This Row],[Nb pers.]]=0,"",IF(_xlfn.BITAND($C$2,I39)=I39,"oui",""))</f>
        <v/>
      </c>
      <c r="G39" s="69">
        <f>'Découpage | Distribution'!D41</f>
        <v>0</v>
      </c>
      <c r="H39" s="26" t="str">
        <f>IF('Découpage | Distribution'!B41="","",'Découpage | Distribution'!B41)</f>
        <v/>
      </c>
      <c r="I39" s="66">
        <f>'Découpage | Distribution'!C41</f>
        <v>0</v>
      </c>
    </row>
    <row r="40" spans="1:9" x14ac:dyDescent="0.3">
      <c r="E40" s="69">
        <f>'Découpage | Distribution'!A42</f>
        <v>0</v>
      </c>
      <c r="F40" s="2" t="str">
        <f>IF(Tableau2[[#This Row],[Nb pers.]]=0,"",IF(_xlfn.BITAND($C$2,I40)=I40,"oui",""))</f>
        <v/>
      </c>
      <c r="G40" s="69">
        <f>'Découpage | Distribution'!D42</f>
        <v>0</v>
      </c>
      <c r="H40" s="26" t="str">
        <f>IF('Découpage | Distribution'!B42="","",'Découpage | Distribution'!B42)</f>
        <v/>
      </c>
      <c r="I40" s="66">
        <f>'Découpage | Distribution'!C42</f>
        <v>0</v>
      </c>
    </row>
    <row r="41" spans="1:9" x14ac:dyDescent="0.3">
      <c r="E41" s="69">
        <f>'Découpage | Distribution'!A43</f>
        <v>0</v>
      </c>
      <c r="F41" s="2" t="str">
        <f>IF(Tableau2[[#This Row],[Nb pers.]]=0,"",IF(_xlfn.BITAND($C$2,I41)=I41,"oui",""))</f>
        <v/>
      </c>
      <c r="G41" s="69">
        <f>'Découpage | Distribution'!D43</f>
        <v>0</v>
      </c>
      <c r="H41" s="26" t="str">
        <f>IF('Découpage | Distribution'!B43="","",'Découpage | Distribution'!B43)</f>
        <v/>
      </c>
      <c r="I41" s="66">
        <f>'Découpage | Distribution'!C43</f>
        <v>0</v>
      </c>
    </row>
    <row r="42" spans="1:9" x14ac:dyDescent="0.3">
      <c r="E42" s="69">
        <f>'Découpage | Distribution'!A44</f>
        <v>0</v>
      </c>
      <c r="F42" s="2" t="str">
        <f>IF(Tableau2[[#This Row],[Nb pers.]]=0,"",IF(_xlfn.BITAND($C$2,I42)=I42,"oui",""))</f>
        <v/>
      </c>
      <c r="G42" s="69">
        <f>'Découpage | Distribution'!D44</f>
        <v>0</v>
      </c>
      <c r="H42" s="26" t="str">
        <f>IF('Découpage | Distribution'!B44="","",'Découpage | Distribution'!B44)</f>
        <v/>
      </c>
      <c r="I42" s="66">
        <f>'Découpage | Distribution'!C44</f>
        <v>0</v>
      </c>
    </row>
    <row r="43" spans="1:9" x14ac:dyDescent="0.3">
      <c r="E43" s="69">
        <f>'Découpage | Distribution'!A45</f>
        <v>0</v>
      </c>
      <c r="F43" s="2" t="str">
        <f>IF(Tableau2[[#This Row],[Nb pers.]]=0,"",IF(_xlfn.BITAND($C$2,I43)=I43,"oui",""))</f>
        <v/>
      </c>
      <c r="G43" s="69">
        <f>'Découpage | Distribution'!D45</f>
        <v>0</v>
      </c>
      <c r="H43" s="26" t="str">
        <f>IF('Découpage | Distribution'!B45="","",'Découpage | Distribution'!B45)</f>
        <v/>
      </c>
      <c r="I43" s="66">
        <f>'Découpage | Distribution'!C45</f>
        <v>0</v>
      </c>
    </row>
    <row r="44" spans="1:9" x14ac:dyDescent="0.3">
      <c r="E44" s="69">
        <f>'Découpage | Distribution'!A46</f>
        <v>0</v>
      </c>
      <c r="F44" s="2" t="str">
        <f>IF(Tableau2[[#This Row],[Nb pers.]]=0,"",IF(_xlfn.BITAND($C$2,I44)=I44,"oui",""))</f>
        <v/>
      </c>
      <c r="G44" s="69">
        <f>'Découpage | Distribution'!D46</f>
        <v>0</v>
      </c>
      <c r="H44" s="26" t="str">
        <f>IF('Découpage | Distribution'!B46="","",'Découpage | Distribution'!B46)</f>
        <v/>
      </c>
      <c r="I44" s="66">
        <f>'Découpage | Distribution'!C46</f>
        <v>0</v>
      </c>
    </row>
    <row r="45" spans="1:9" x14ac:dyDescent="0.3">
      <c r="E45" s="69">
        <f>'Découpage | Distribution'!A47</f>
        <v>0</v>
      </c>
      <c r="F45" s="2" t="str">
        <f>IF(Tableau2[[#This Row],[Nb pers.]]=0,"",IF(_xlfn.BITAND($C$2,I45)=I45,"oui",""))</f>
        <v/>
      </c>
      <c r="G45" s="69">
        <f>'Découpage | Distribution'!D47</f>
        <v>0</v>
      </c>
      <c r="H45" s="26" t="str">
        <f>IF('Découpage | Distribution'!B47="","",'Découpage | Distribution'!B47)</f>
        <v/>
      </c>
      <c r="I45" s="66">
        <f>'Découpage | Distribution'!C47</f>
        <v>0</v>
      </c>
    </row>
    <row r="46" spans="1:9" x14ac:dyDescent="0.3">
      <c r="E46" s="69">
        <f>'Découpage | Distribution'!A48</f>
        <v>0</v>
      </c>
      <c r="F46" s="2" t="str">
        <f>IF(Tableau2[[#This Row],[Nb pers.]]=0,"",IF(_xlfn.BITAND($C$2,I46)=I46,"oui",""))</f>
        <v/>
      </c>
      <c r="G46" s="69">
        <f>'Découpage | Distribution'!D48</f>
        <v>0</v>
      </c>
      <c r="H46" s="26" t="str">
        <f>IF('Découpage | Distribution'!B48="","",'Découpage | Distribution'!B48)</f>
        <v/>
      </c>
      <c r="I46" s="66">
        <f>'Découpage | Distribution'!C48</f>
        <v>0</v>
      </c>
    </row>
    <row r="47" spans="1:9" x14ac:dyDescent="0.3">
      <c r="E47" s="69">
        <f>'Découpage | Distribution'!A49</f>
        <v>0</v>
      </c>
      <c r="F47" s="2" t="str">
        <f>IF(Tableau2[[#This Row],[Nb pers.]]=0,"",IF(_xlfn.BITAND($C$2,I47)=I47,"oui",""))</f>
        <v/>
      </c>
      <c r="G47" s="69">
        <f>'Découpage | Distribution'!D49</f>
        <v>0</v>
      </c>
      <c r="H47" s="26" t="str">
        <f>IF('Découpage | Distribution'!B49="","",'Découpage | Distribution'!B49)</f>
        <v/>
      </c>
      <c r="I47" s="66">
        <f>'Découpage | Distribution'!C49</f>
        <v>0</v>
      </c>
    </row>
    <row r="48" spans="1:9" x14ac:dyDescent="0.3">
      <c r="E48" s="69">
        <f>'Découpage | Distribution'!A50</f>
        <v>0</v>
      </c>
      <c r="F48" s="2" t="str">
        <f>IF(Tableau2[[#This Row],[Nb pers.]]=0,"",IF(_xlfn.BITAND($C$2,I48)=I48,"oui",""))</f>
        <v/>
      </c>
      <c r="G48" s="69">
        <f>'Découpage | Distribution'!D50</f>
        <v>0</v>
      </c>
      <c r="H48" s="26" t="str">
        <f>IF('Découpage | Distribution'!B50="","",'Découpage | Distribution'!B50)</f>
        <v/>
      </c>
      <c r="I48" s="66">
        <f>'Découpage | Distribution'!C50</f>
        <v>0</v>
      </c>
    </row>
    <row r="49" spans="5:9" x14ac:dyDescent="0.3">
      <c r="E49" s="69">
        <f>'Découpage | Distribution'!A51</f>
        <v>0</v>
      </c>
      <c r="F49" s="2" t="str">
        <f>IF(Tableau2[[#This Row],[Nb pers.]]=0,"",IF(_xlfn.BITAND($C$2,I49)=I49,"oui",""))</f>
        <v/>
      </c>
      <c r="G49" s="69">
        <f>'Découpage | Distribution'!D51</f>
        <v>0</v>
      </c>
      <c r="H49" s="26" t="str">
        <f>IF('Découpage | Distribution'!B51="","",'Découpage | Distribution'!B51)</f>
        <v/>
      </c>
      <c r="I49" s="66">
        <f>'Découpage | Distribution'!C51</f>
        <v>0</v>
      </c>
    </row>
    <row r="50" spans="5:9" x14ac:dyDescent="0.3">
      <c r="E50" s="69">
        <f>'Découpage | Distribution'!A52</f>
        <v>0</v>
      </c>
      <c r="F50" s="2" t="str">
        <f>IF(Tableau2[[#This Row],[Nb pers.]]=0,"",IF(_xlfn.BITAND($C$2,I50)=I50,"oui",""))</f>
        <v/>
      </c>
      <c r="G50" s="69">
        <f>'Découpage | Distribution'!D52</f>
        <v>0</v>
      </c>
      <c r="H50" s="26" t="str">
        <f>IF('Découpage | Distribution'!B52="","",'Découpage | Distribution'!B52)</f>
        <v/>
      </c>
      <c r="I50" s="66">
        <f>'Découpage | Distribution'!C52</f>
        <v>0</v>
      </c>
    </row>
    <row r="51" spans="5:9" x14ac:dyDescent="0.3">
      <c r="E51" s="69">
        <f>'Découpage | Distribution'!A53</f>
        <v>0</v>
      </c>
      <c r="F51" s="2" t="str">
        <f>IF(Tableau2[[#This Row],[Nb pers.]]=0,"",IF(_xlfn.BITAND($C$2,I51)=I51,"oui",""))</f>
        <v/>
      </c>
      <c r="G51" s="69">
        <f>'Découpage | Distribution'!D53</f>
        <v>0</v>
      </c>
      <c r="H51" s="26" t="str">
        <f>IF('Découpage | Distribution'!B53="","",'Découpage | Distribution'!B53)</f>
        <v/>
      </c>
      <c r="I51" s="66">
        <f>'Découpage | Distribution'!C53</f>
        <v>0</v>
      </c>
    </row>
    <row r="52" spans="5:9" x14ac:dyDescent="0.3">
      <c r="E52" s="69">
        <f>'Découpage | Distribution'!A54</f>
        <v>0</v>
      </c>
      <c r="F52" s="2" t="str">
        <f>IF(Tableau2[[#This Row],[Nb pers.]]=0,"",IF(_xlfn.BITAND($C$2,I52)=I52,"oui",""))</f>
        <v/>
      </c>
      <c r="G52" s="69">
        <f>'Découpage | Distribution'!D54</f>
        <v>0</v>
      </c>
      <c r="H52" s="26" t="str">
        <f>IF('Découpage | Distribution'!B54="","",'Découpage | Distribution'!B54)</f>
        <v/>
      </c>
      <c r="I52" s="66">
        <f>'Découpage | Distribution'!C54</f>
        <v>0</v>
      </c>
    </row>
    <row r="53" spans="5:9" x14ac:dyDescent="0.3">
      <c r="E53" s="69">
        <f>'Découpage | Distribution'!A55</f>
        <v>0</v>
      </c>
      <c r="F53" s="2" t="str">
        <f>IF(Tableau2[[#This Row],[Nb pers.]]=0,"",IF(_xlfn.BITAND($C$2,I53)=I53,"oui",""))</f>
        <v/>
      </c>
      <c r="G53" s="69">
        <f>'Découpage | Distribution'!D55</f>
        <v>0</v>
      </c>
      <c r="H53" s="26" t="str">
        <f>IF('Découpage | Distribution'!B55="","",'Découpage | Distribution'!B55)</f>
        <v/>
      </c>
      <c r="I53" s="66">
        <f>'Découpage | Distribution'!C55</f>
        <v>0</v>
      </c>
    </row>
    <row r="54" spans="5:9" x14ac:dyDescent="0.3">
      <c r="E54" s="69">
        <f>'Découpage | Distribution'!A56</f>
        <v>0</v>
      </c>
      <c r="F54" s="2" t="str">
        <f>IF(Tableau2[[#This Row],[Nb pers.]]=0,"",IF(_xlfn.BITAND($C$2,I54)=I54,"oui",""))</f>
        <v/>
      </c>
      <c r="G54" s="69">
        <f>'Découpage | Distribution'!D56</f>
        <v>0</v>
      </c>
      <c r="H54" s="26" t="str">
        <f>IF('Découpage | Distribution'!B56="","",'Découpage | Distribution'!B56)</f>
        <v/>
      </c>
      <c r="I54" s="66">
        <f>'Découpage | Distribution'!C56</f>
        <v>0</v>
      </c>
    </row>
    <row r="55" spans="5:9" x14ac:dyDescent="0.3">
      <c r="E55" s="69">
        <f>'Découpage | Distribution'!A57</f>
        <v>0</v>
      </c>
      <c r="F55" s="2" t="str">
        <f>IF(Tableau2[[#This Row],[Nb pers.]]=0,"",IF(_xlfn.BITAND($C$2,I55)=I55,"oui",""))</f>
        <v/>
      </c>
      <c r="G55" s="69">
        <f>'Découpage | Distribution'!D57</f>
        <v>0</v>
      </c>
      <c r="H55" s="26" t="str">
        <f>IF('Découpage | Distribution'!B57="","",'Découpage | Distribution'!B57)</f>
        <v/>
      </c>
      <c r="I55" s="66">
        <f>'Découpage | Distribution'!C57</f>
        <v>0</v>
      </c>
    </row>
    <row r="56" spans="5:9" x14ac:dyDescent="0.3">
      <c r="E56" s="69">
        <f>'Découpage | Distribution'!A58</f>
        <v>0</v>
      </c>
      <c r="F56" s="2" t="str">
        <f>IF(Tableau2[[#This Row],[Nb pers.]]=0,"",IF(_xlfn.BITAND($C$2,I56)=I56,"oui",""))</f>
        <v/>
      </c>
      <c r="G56" s="69">
        <f>'Découpage | Distribution'!D58</f>
        <v>0</v>
      </c>
      <c r="H56" s="26" t="str">
        <f>IF('Découpage | Distribution'!B58="","",'Découpage | Distribution'!B58)</f>
        <v/>
      </c>
      <c r="I56" s="66">
        <f>'Découpage | Distribution'!C58</f>
        <v>0</v>
      </c>
    </row>
    <row r="57" spans="5:9" x14ac:dyDescent="0.3">
      <c r="E57" s="69">
        <f>'Découpage | Distribution'!A59</f>
        <v>0</v>
      </c>
      <c r="F57" s="2" t="str">
        <f>IF(Tableau2[[#This Row],[Nb pers.]]=0,"",IF(_xlfn.BITAND($C$2,I57)=I57,"oui",""))</f>
        <v/>
      </c>
      <c r="G57" s="69">
        <f>'Découpage | Distribution'!D59</f>
        <v>0</v>
      </c>
      <c r="H57" s="26" t="str">
        <f>IF('Découpage | Distribution'!B59="","",'Découpage | Distribution'!B59)</f>
        <v/>
      </c>
      <c r="I57" s="66">
        <f>'Découpage | Distribution'!C59</f>
        <v>0</v>
      </c>
    </row>
    <row r="58" spans="5:9" x14ac:dyDescent="0.3">
      <c r="E58" s="69">
        <f>'Découpage | Distribution'!A60</f>
        <v>0</v>
      </c>
      <c r="F58" s="2" t="str">
        <f>IF(Tableau2[[#This Row],[Nb pers.]]=0,"",IF(_xlfn.BITAND($C$2,I58)=I58,"oui",""))</f>
        <v/>
      </c>
      <c r="G58" s="69">
        <f>'Découpage | Distribution'!D60</f>
        <v>0</v>
      </c>
      <c r="H58" s="26" t="str">
        <f>IF('Découpage | Distribution'!B60="","",'Découpage | Distribution'!B60)</f>
        <v/>
      </c>
      <c r="I58" s="66">
        <f>'Découpage | Distribution'!C60</f>
        <v>0</v>
      </c>
    </row>
    <row r="59" spans="5:9" x14ac:dyDescent="0.3">
      <c r="E59" s="69">
        <f>'Découpage | Distribution'!A61</f>
        <v>0</v>
      </c>
      <c r="F59" s="2" t="str">
        <f>IF(Tableau2[[#This Row],[Nb pers.]]=0,"",IF(_xlfn.BITAND($C$2,I59)=I59,"oui",""))</f>
        <v/>
      </c>
      <c r="G59" s="69">
        <f>'Découpage | Distribution'!D61</f>
        <v>0</v>
      </c>
      <c r="H59" s="26" t="str">
        <f>IF('Découpage | Distribution'!B61="","",'Découpage | Distribution'!B61)</f>
        <v/>
      </c>
      <c r="I59" s="66">
        <f>'Découpage | Distribution'!C61</f>
        <v>0</v>
      </c>
    </row>
    <row r="60" spans="5:9" x14ac:dyDescent="0.3">
      <c r="E60" s="69">
        <f>'Découpage | Distribution'!A62</f>
        <v>0</v>
      </c>
      <c r="F60" s="2" t="str">
        <f>IF(Tableau2[[#This Row],[Nb pers.]]=0,"",IF(_xlfn.BITAND($C$2,I60)=I60,"oui",""))</f>
        <v/>
      </c>
      <c r="G60" s="69">
        <f>'Découpage | Distribution'!D62</f>
        <v>0</v>
      </c>
      <c r="H60" s="26" t="str">
        <f>IF('Découpage | Distribution'!B62="","",'Découpage | Distribution'!B62)</f>
        <v/>
      </c>
      <c r="I60" s="66">
        <f>'Découpage | Distribution'!C62</f>
        <v>0</v>
      </c>
    </row>
    <row r="61" spans="5:9" x14ac:dyDescent="0.3">
      <c r="E61" s="69">
        <f>'Découpage | Distribution'!A63</f>
        <v>0</v>
      </c>
      <c r="F61" s="2" t="str">
        <f>IF(Tableau2[[#This Row],[Nb pers.]]=0,"",IF(_xlfn.BITAND($C$2,I61)=I61,"oui",""))</f>
        <v/>
      </c>
      <c r="G61" s="69">
        <f>'Découpage | Distribution'!D63</f>
        <v>0</v>
      </c>
      <c r="H61" s="26" t="str">
        <f>IF('Découpage | Distribution'!B63="","",'Découpage | Distribution'!B63)</f>
        <v/>
      </c>
      <c r="I61" s="66">
        <f>'Découpage | Distribution'!C63</f>
        <v>0</v>
      </c>
    </row>
    <row r="62" spans="5:9" x14ac:dyDescent="0.3">
      <c r="E62" s="69">
        <f>'Découpage | Distribution'!A64</f>
        <v>0</v>
      </c>
      <c r="F62" s="2" t="str">
        <f>IF(Tableau2[[#This Row],[Nb pers.]]=0,"",IF(_xlfn.BITAND($C$2,I62)=I62,"oui",""))</f>
        <v/>
      </c>
      <c r="G62" s="69">
        <f>'Découpage | Distribution'!D64</f>
        <v>0</v>
      </c>
      <c r="H62" s="26" t="str">
        <f>IF('Découpage | Distribution'!B64="","",'Découpage | Distribution'!B64)</f>
        <v/>
      </c>
      <c r="I62" s="66">
        <f>'Découpage | Distribution'!C64</f>
        <v>0</v>
      </c>
    </row>
    <row r="63" spans="5:9" x14ac:dyDescent="0.3">
      <c r="E63" s="69">
        <f>'Découpage | Distribution'!A65</f>
        <v>0</v>
      </c>
      <c r="F63" s="2" t="str">
        <f>IF(Tableau2[[#This Row],[Nb pers.]]=0,"",IF(_xlfn.BITAND($C$2,I63)=I63,"oui",""))</f>
        <v/>
      </c>
      <c r="G63" s="69">
        <f>'Découpage | Distribution'!D65</f>
        <v>0</v>
      </c>
      <c r="H63" s="26" t="str">
        <f>IF('Découpage | Distribution'!B65="","",'Découpage | Distribution'!B65)</f>
        <v/>
      </c>
      <c r="I63" s="66">
        <f>'Découpage | Distribution'!C65</f>
        <v>0</v>
      </c>
    </row>
    <row r="64" spans="5:9" x14ac:dyDescent="0.3">
      <c r="E64" s="69">
        <f>'Découpage | Distribution'!A66</f>
        <v>0</v>
      </c>
      <c r="F64" s="2" t="str">
        <f>IF(Tableau2[[#This Row],[Nb pers.]]=0,"",IF(_xlfn.BITAND($C$2,I64)=I64,"oui",""))</f>
        <v/>
      </c>
      <c r="G64" s="69">
        <f>'Découpage | Distribution'!D66</f>
        <v>0</v>
      </c>
      <c r="H64" s="26" t="str">
        <f>IF('Découpage | Distribution'!B66="","",'Découpage | Distribution'!B66)</f>
        <v/>
      </c>
      <c r="I64" s="66">
        <f>'Découpage | Distribution'!C66</f>
        <v>0</v>
      </c>
    </row>
    <row r="65" spans="5:9" x14ac:dyDescent="0.3">
      <c r="E65" s="69">
        <f>'Découpage | Distribution'!A67</f>
        <v>0</v>
      </c>
      <c r="F65" s="2" t="str">
        <f>IF(Tableau2[[#This Row],[Nb pers.]]=0,"",IF(_xlfn.BITAND($C$2,I65)=I65,"oui",""))</f>
        <v/>
      </c>
      <c r="G65" s="69">
        <f>'Découpage | Distribution'!D67</f>
        <v>0</v>
      </c>
      <c r="H65" s="26" t="str">
        <f>IF('Découpage | Distribution'!B67="","",'Découpage | Distribution'!B67)</f>
        <v/>
      </c>
      <c r="I65" s="66">
        <f>'Découpage | Distribution'!C67</f>
        <v>0</v>
      </c>
    </row>
    <row r="66" spans="5:9" x14ac:dyDescent="0.3">
      <c r="E66" s="69">
        <f>'Découpage | Distribution'!A68</f>
        <v>0</v>
      </c>
      <c r="F66" s="2" t="str">
        <f>IF(Tableau2[[#This Row],[Nb pers.]]=0,"",IF(_xlfn.BITAND($C$2,I66)=I66,"oui",""))</f>
        <v/>
      </c>
      <c r="G66" s="69">
        <f>'Découpage | Distribution'!D68</f>
        <v>0</v>
      </c>
      <c r="H66" s="26" t="str">
        <f>IF('Découpage | Distribution'!B68="","",'Découpage | Distribution'!B68)</f>
        <v/>
      </c>
      <c r="I66" s="66">
        <f>'Découpage | Distribution'!C68</f>
        <v>0</v>
      </c>
    </row>
    <row r="67" spans="5:9" x14ac:dyDescent="0.3">
      <c r="E67" s="69">
        <f>'Découpage | Distribution'!A69</f>
        <v>0</v>
      </c>
      <c r="F67" s="2" t="str">
        <f>IF(Tableau2[[#This Row],[Nb pers.]]=0,"",IF(_xlfn.BITAND($C$2,I67)=I67,"oui",""))</f>
        <v/>
      </c>
      <c r="G67" s="69">
        <f>'Découpage | Distribution'!D69</f>
        <v>0</v>
      </c>
      <c r="H67" s="26" t="str">
        <f>IF('Découpage | Distribution'!B69="","",'Découpage | Distribution'!B69)</f>
        <v/>
      </c>
      <c r="I67" s="66">
        <f>'Découpage | Distribution'!C69</f>
        <v>0</v>
      </c>
    </row>
    <row r="68" spans="5:9" x14ac:dyDescent="0.3">
      <c r="E68" s="69">
        <f>'Découpage | Distribution'!A70</f>
        <v>0</v>
      </c>
      <c r="F68" s="2" t="str">
        <f>IF(Tableau2[[#This Row],[Nb pers.]]=0,"",IF(_xlfn.BITAND($C$2,I68)=I68,"oui",""))</f>
        <v/>
      </c>
      <c r="G68" s="69">
        <f>'Découpage | Distribution'!D70</f>
        <v>0</v>
      </c>
      <c r="H68" s="26" t="str">
        <f>IF('Découpage | Distribution'!B70="","",'Découpage | Distribution'!B70)</f>
        <v/>
      </c>
      <c r="I68" s="66">
        <f>'Découpage | Distribution'!C70</f>
        <v>0</v>
      </c>
    </row>
    <row r="69" spans="5:9" x14ac:dyDescent="0.3">
      <c r="E69" s="69">
        <f>'Découpage | Distribution'!A71</f>
        <v>0</v>
      </c>
      <c r="F69" s="2" t="str">
        <f>IF(Tableau2[[#This Row],[Nb pers.]]=0,"",IF(_xlfn.BITAND($C$2,I69)=I69,"oui",""))</f>
        <v/>
      </c>
      <c r="G69" s="69">
        <f>'Découpage | Distribution'!D71</f>
        <v>0</v>
      </c>
      <c r="H69" s="26" t="str">
        <f>IF('Découpage | Distribution'!B71="","",'Découpage | Distribution'!B71)</f>
        <v/>
      </c>
      <c r="I69" s="66">
        <f>'Découpage | Distribution'!C71</f>
        <v>0</v>
      </c>
    </row>
    <row r="70" spans="5:9" x14ac:dyDescent="0.3">
      <c r="E70" s="69">
        <f>'Découpage | Distribution'!A72</f>
        <v>0</v>
      </c>
      <c r="F70" s="2" t="str">
        <f>IF(Tableau2[[#This Row],[Nb pers.]]=0,"",IF(_xlfn.BITAND($C$2,I70)=I70,"oui",""))</f>
        <v/>
      </c>
      <c r="G70" s="69">
        <f>'Découpage | Distribution'!D72</f>
        <v>0</v>
      </c>
      <c r="H70" s="26" t="str">
        <f>IF('Découpage | Distribution'!B72="","",'Découpage | Distribution'!B72)</f>
        <v/>
      </c>
      <c r="I70" s="66">
        <f>'Découpage | Distribution'!C72</f>
        <v>0</v>
      </c>
    </row>
    <row r="71" spans="5:9" x14ac:dyDescent="0.3">
      <c r="E71" s="69">
        <f>'Découpage | Distribution'!A73</f>
        <v>0</v>
      </c>
      <c r="F71" s="2" t="str">
        <f>IF(Tableau2[[#This Row],[Nb pers.]]=0,"",IF(_xlfn.BITAND($C$2,I71)=I71,"oui",""))</f>
        <v/>
      </c>
      <c r="G71" s="69">
        <f>'Découpage | Distribution'!D73</f>
        <v>0</v>
      </c>
      <c r="H71" s="26" t="str">
        <f>IF('Découpage | Distribution'!B73="","",'Découpage | Distribution'!B73)</f>
        <v/>
      </c>
      <c r="I71" s="66">
        <f>'Découpage | Distribution'!C73</f>
        <v>0</v>
      </c>
    </row>
    <row r="72" spans="5:9" x14ac:dyDescent="0.3">
      <c r="E72" s="69">
        <f>'Découpage | Distribution'!A74</f>
        <v>0</v>
      </c>
      <c r="F72" s="2" t="str">
        <f>IF(Tableau2[[#This Row],[Nb pers.]]=0,"",IF(_xlfn.BITAND($C$2,I72)=I72,"oui",""))</f>
        <v/>
      </c>
      <c r="G72" s="69">
        <f>'Découpage | Distribution'!D74</f>
        <v>0</v>
      </c>
      <c r="H72" s="26" t="str">
        <f>IF('Découpage | Distribution'!B74="","",'Découpage | Distribution'!B74)</f>
        <v/>
      </c>
      <c r="I72" s="66">
        <f>'Découpage | Distribution'!C74</f>
        <v>0</v>
      </c>
    </row>
    <row r="73" spans="5:9" x14ac:dyDescent="0.3">
      <c r="E73" s="69">
        <f>'Découpage | Distribution'!A75</f>
        <v>0</v>
      </c>
      <c r="F73" s="2" t="str">
        <f>IF(Tableau2[[#This Row],[Nb pers.]]=0,"",IF(_xlfn.BITAND($C$2,I73)=I73,"oui",""))</f>
        <v/>
      </c>
      <c r="G73" s="69">
        <f>'Découpage | Distribution'!D75</f>
        <v>0</v>
      </c>
      <c r="H73" s="26" t="str">
        <f>IF('Découpage | Distribution'!B75="","",'Découpage | Distribution'!B75)</f>
        <v/>
      </c>
      <c r="I73" s="66">
        <f>'Découpage | Distribution'!C75</f>
        <v>0</v>
      </c>
    </row>
    <row r="74" spans="5:9" x14ac:dyDescent="0.3">
      <c r="E74" s="69">
        <f>'Découpage | Distribution'!A76</f>
        <v>0</v>
      </c>
      <c r="F74" s="2" t="str">
        <f>IF(Tableau2[[#This Row],[Nb pers.]]=0,"",IF(_xlfn.BITAND($C$2,I74)=I74,"oui",""))</f>
        <v/>
      </c>
      <c r="G74" s="69">
        <f>'Découpage | Distribution'!D76</f>
        <v>0</v>
      </c>
      <c r="H74" s="26" t="str">
        <f>IF('Découpage | Distribution'!B76="","",'Découpage | Distribution'!B76)</f>
        <v/>
      </c>
      <c r="I74" s="66">
        <f>'Découpage | Distribution'!C76</f>
        <v>0</v>
      </c>
    </row>
    <row r="75" spans="5:9" x14ac:dyDescent="0.3">
      <c r="E75" s="69">
        <f>'Découpage | Distribution'!A77</f>
        <v>0</v>
      </c>
      <c r="F75" s="2" t="str">
        <f>IF(Tableau2[[#This Row],[Nb pers.]]=0,"",IF(_xlfn.BITAND($C$2,I75)=I75,"oui",""))</f>
        <v/>
      </c>
      <c r="G75" s="69">
        <f>'Découpage | Distribution'!D77</f>
        <v>0</v>
      </c>
      <c r="H75" s="26" t="str">
        <f>IF('Découpage | Distribution'!B77="","",'Découpage | Distribution'!B77)</f>
        <v/>
      </c>
      <c r="I75" s="66">
        <f>'Découpage | Distribution'!C77</f>
        <v>0</v>
      </c>
    </row>
    <row r="76" spans="5:9" x14ac:dyDescent="0.3">
      <c r="E76" s="69">
        <f>'Découpage | Distribution'!A78</f>
        <v>0</v>
      </c>
      <c r="F76" s="2" t="str">
        <f>IF(Tableau2[[#This Row],[Nb pers.]]=0,"",IF(_xlfn.BITAND($C$2,I76)=I76,"oui",""))</f>
        <v/>
      </c>
      <c r="G76" s="69">
        <f>'Découpage | Distribution'!D78</f>
        <v>0</v>
      </c>
      <c r="H76" s="26" t="str">
        <f>IF('Découpage | Distribution'!B78="","",'Découpage | Distribution'!B78)</f>
        <v/>
      </c>
      <c r="I76" s="66">
        <f>'Découpage | Distribution'!C78</f>
        <v>0</v>
      </c>
    </row>
    <row r="77" spans="5:9" x14ac:dyDescent="0.3">
      <c r="E77" s="69">
        <f>'Découpage | Distribution'!A79</f>
        <v>0</v>
      </c>
      <c r="F77" s="2" t="str">
        <f>IF(Tableau2[[#This Row],[Nb pers.]]=0,"",IF(_xlfn.BITAND($C$2,I77)=I77,"oui",""))</f>
        <v/>
      </c>
      <c r="G77" s="69">
        <f>'Découpage | Distribution'!D79</f>
        <v>0</v>
      </c>
      <c r="H77" s="26" t="str">
        <f>IF('Découpage | Distribution'!B79="","",'Découpage | Distribution'!B79)</f>
        <v/>
      </c>
      <c r="I77" s="66">
        <f>'Découpage | Distribution'!C79</f>
        <v>0</v>
      </c>
    </row>
    <row r="78" spans="5:9" x14ac:dyDescent="0.3">
      <c r="E78" s="69">
        <f>'Découpage | Distribution'!A80</f>
        <v>0</v>
      </c>
      <c r="F78" s="2" t="str">
        <f>IF(Tableau2[[#This Row],[Nb pers.]]=0,"",IF(_xlfn.BITAND($C$2,I78)=I78,"oui",""))</f>
        <v/>
      </c>
      <c r="G78" s="69">
        <f>'Découpage | Distribution'!D80</f>
        <v>0</v>
      </c>
      <c r="H78" s="26" t="str">
        <f>IF('Découpage | Distribution'!B80="","",'Découpage | Distribution'!B80)</f>
        <v/>
      </c>
      <c r="I78" s="66">
        <f>'Découpage | Distribution'!C80</f>
        <v>0</v>
      </c>
    </row>
    <row r="79" spans="5:9" x14ac:dyDescent="0.3">
      <c r="E79" s="69">
        <f>'Découpage | Distribution'!A81</f>
        <v>0</v>
      </c>
      <c r="F79" s="2" t="str">
        <f>IF(Tableau2[[#This Row],[Nb pers.]]=0,"",IF(_xlfn.BITAND($C$2,I79)=I79,"oui",""))</f>
        <v/>
      </c>
      <c r="G79" s="69">
        <f>'Découpage | Distribution'!D81</f>
        <v>0</v>
      </c>
      <c r="H79" s="26" t="str">
        <f>IF('Découpage | Distribution'!B81="","",'Découpage | Distribution'!B81)</f>
        <v/>
      </c>
      <c r="I79" s="66">
        <f>'Découpage | Distribution'!C81</f>
        <v>0</v>
      </c>
    </row>
    <row r="80" spans="5:9" x14ac:dyDescent="0.3">
      <c r="E80" s="69">
        <f>'Découpage | Distribution'!A82</f>
        <v>0</v>
      </c>
      <c r="F80" s="2" t="str">
        <f>IF(Tableau2[[#This Row],[Nb pers.]]=0,"",IF(_xlfn.BITAND($C$2,I80)=I80,"oui",""))</f>
        <v/>
      </c>
      <c r="G80" s="69">
        <f>'Découpage | Distribution'!D82</f>
        <v>0</v>
      </c>
      <c r="H80" s="26" t="str">
        <f>IF('Découpage | Distribution'!B82="","",'Découpage | Distribution'!B82)</f>
        <v/>
      </c>
      <c r="I80" s="66">
        <f>'Découpage | Distribution'!C82</f>
        <v>0</v>
      </c>
    </row>
    <row r="81" spans="5:9" x14ac:dyDescent="0.3">
      <c r="E81" s="69">
        <f>'Découpage | Distribution'!A83</f>
        <v>0</v>
      </c>
      <c r="F81" s="2" t="str">
        <f>IF(Tableau2[[#This Row],[Nb pers.]]=0,"",IF(_xlfn.BITAND($C$2,I81)=I81,"oui",""))</f>
        <v/>
      </c>
      <c r="G81" s="69">
        <f>'Découpage | Distribution'!D83</f>
        <v>0</v>
      </c>
      <c r="H81" s="26" t="str">
        <f>IF('Découpage | Distribution'!B83="","",'Découpage | Distribution'!B83)</f>
        <v/>
      </c>
      <c r="I81" s="66">
        <f>'Découpage | Distribution'!C83</f>
        <v>0</v>
      </c>
    </row>
    <row r="82" spans="5:9" x14ac:dyDescent="0.3">
      <c r="E82" s="69">
        <f>'Découpage | Distribution'!A84</f>
        <v>0</v>
      </c>
      <c r="F82" s="2" t="str">
        <f>IF(Tableau2[[#This Row],[Nb pers.]]=0,"",IF(_xlfn.BITAND($C$2,I82)=I82,"oui",""))</f>
        <v/>
      </c>
      <c r="G82" s="69">
        <f>'Découpage | Distribution'!D84</f>
        <v>0</v>
      </c>
      <c r="H82" s="26" t="str">
        <f>IF('Découpage | Distribution'!B84="","",'Découpage | Distribution'!B84)</f>
        <v/>
      </c>
      <c r="I82" s="66">
        <f>'Découpage | Distribution'!C84</f>
        <v>0</v>
      </c>
    </row>
    <row r="83" spans="5:9" x14ac:dyDescent="0.3">
      <c r="E83" s="69">
        <f>'Découpage | Distribution'!A85</f>
        <v>0</v>
      </c>
      <c r="F83" s="2" t="str">
        <f>IF(Tableau2[[#This Row],[Nb pers.]]=0,"",IF(_xlfn.BITAND($C$2,I83)=I83,"oui",""))</f>
        <v/>
      </c>
      <c r="G83" s="69">
        <f>'Découpage | Distribution'!D85</f>
        <v>0</v>
      </c>
      <c r="H83" s="26" t="str">
        <f>IF('Découpage | Distribution'!B85="","",'Découpage | Distribution'!B85)</f>
        <v/>
      </c>
      <c r="I83" s="66">
        <f>'Découpage | Distribution'!C85</f>
        <v>0</v>
      </c>
    </row>
    <row r="84" spans="5:9" x14ac:dyDescent="0.3">
      <c r="E84" s="69">
        <f>'Découpage | Distribution'!A86</f>
        <v>0</v>
      </c>
      <c r="F84" s="2" t="str">
        <f>IF(Tableau2[[#This Row],[Nb pers.]]=0,"",IF(_xlfn.BITAND($C$2,I84)=I84,"oui",""))</f>
        <v/>
      </c>
      <c r="G84" s="69">
        <f>'Découpage | Distribution'!D86</f>
        <v>0</v>
      </c>
      <c r="H84" s="26" t="str">
        <f>IF('Découpage | Distribution'!B86="","",'Découpage | Distribution'!B86)</f>
        <v/>
      </c>
      <c r="I84" s="66">
        <f>'Découpage | Distribution'!C86</f>
        <v>0</v>
      </c>
    </row>
  </sheetData>
  <sheetProtection sheet="1" objects="1" scenarios="1"/>
  <mergeCells count="2">
    <mergeCell ref="E2:H2"/>
    <mergeCell ref="E1:H1"/>
  </mergeCells>
  <conditionalFormatting sqref="C4:C33">
    <cfRule type="cellIs" dxfId="17" priority="1" operator="equal">
      <formula>"?"</formula>
    </cfRule>
    <cfRule type="cellIs" dxfId="16" priority="2" operator="equal">
      <formula>"x"</formula>
    </cfRule>
    <cfRule type="containsBlanks" dxfId="15" priority="3">
      <formula>LEN(TRIM(C4))=0</formula>
    </cfRule>
  </conditionalFormatting>
  <conditionalFormatting sqref="E4:G84">
    <cfRule type="expression" dxfId="14" priority="22">
      <formula>(F4="oui")</formula>
    </cfRule>
  </conditionalFormatting>
  <conditionalFormatting sqref="H4:H84">
    <cfRule type="expression" dxfId="13" priority="102">
      <formula>(#REF!="oui")</formula>
    </cfRule>
  </conditionalFormatting>
  <printOptions horizontalCentered="1"/>
  <pageMargins left="0.19685039370078741" right="0.19685039370078741" top="0.19685039370078741" bottom="0.19685039370078741" header="0.19685039370078741" footer="0.19685039370078741"/>
  <pageSetup paperSize="9" scale="61" fitToHeight="5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038F8-2C10-4755-AF73-32405E5853DB}">
  <dimension ref="A1:Q49"/>
  <sheetViews>
    <sheetView workbookViewId="0">
      <pane xSplit="3" ySplit="3" topLeftCell="D4" activePane="bottomRight" state="frozen"/>
      <selection pane="topRight" activeCell="D1" sqref="D1"/>
      <selection pane="bottomLeft" activeCell="A3" sqref="A3"/>
      <selection pane="bottomRight" activeCell="H3" sqref="H3"/>
    </sheetView>
  </sheetViews>
  <sheetFormatPr baseColWidth="10" defaultRowHeight="14.4" x14ac:dyDescent="0.3"/>
  <cols>
    <col min="1" max="1" width="23.44140625" bestFit="1" customWidth="1"/>
    <col min="2" max="2" width="18.44140625" customWidth="1"/>
    <col min="4" max="16" width="12.109375" style="2" customWidth="1"/>
  </cols>
  <sheetData>
    <row r="1" spans="1:17" x14ac:dyDescent="0.3">
      <c r="C1" s="24"/>
      <c r="D1" s="25">
        <f>D2/SUM($D$2:$P$2)</f>
        <v>0.29171210468920394</v>
      </c>
      <c r="E1" s="25">
        <f t="shared" ref="E1:P1" si="0">E2/SUM($D$2:$P$2)</f>
        <v>0.16630316248636859</v>
      </c>
      <c r="F1" s="25">
        <f t="shared" si="0"/>
        <v>0.11777535441657579</v>
      </c>
      <c r="G1" s="25">
        <f t="shared" si="0"/>
        <v>4.9618320610687022E-2</v>
      </c>
      <c r="H1" s="25">
        <f t="shared" si="0"/>
        <v>4.4165757906215922E-2</v>
      </c>
      <c r="I1" s="25">
        <f t="shared" si="0"/>
        <v>2.8353326063249727E-2</v>
      </c>
      <c r="J1" s="25">
        <f t="shared" si="0"/>
        <v>1.0905125408942203E-2</v>
      </c>
      <c r="K1" s="25">
        <f t="shared" si="0"/>
        <v>9.8146128680479824E-2</v>
      </c>
      <c r="L1" s="25">
        <f t="shared" si="0"/>
        <v>5.0163576881134132E-2</v>
      </c>
      <c r="M1" s="25">
        <f t="shared" si="0"/>
        <v>3.4896401308615051E-2</v>
      </c>
      <c r="N1" s="25">
        <f t="shared" si="0"/>
        <v>4.4711014176663032E-2</v>
      </c>
      <c r="O1" s="25">
        <f t="shared" si="0"/>
        <v>2.1810250817884406E-2</v>
      </c>
      <c r="P1" s="25">
        <f t="shared" si="0"/>
        <v>4.1439476553980371E-2</v>
      </c>
      <c r="Q1" s="25"/>
    </row>
    <row r="2" spans="1:17" x14ac:dyDescent="0.3">
      <c r="B2">
        <f>SUM(B4:B44)</f>
        <v>1863</v>
      </c>
      <c r="D2" s="2">
        <f>SUMIF(D4:D49,"x",$B$4:$B$49)</f>
        <v>535</v>
      </c>
      <c r="E2" s="2">
        <f t="shared" ref="E2:P2" si="1">SUMIF(E4:E49,"x",$B$4:$B$49)</f>
        <v>305</v>
      </c>
      <c r="F2" s="2">
        <f t="shared" si="1"/>
        <v>216</v>
      </c>
      <c r="G2" s="2">
        <f t="shared" si="1"/>
        <v>91</v>
      </c>
      <c r="H2" s="2">
        <f t="shared" si="1"/>
        <v>81</v>
      </c>
      <c r="I2" s="2">
        <f t="shared" si="1"/>
        <v>52</v>
      </c>
      <c r="J2" s="2">
        <f t="shared" si="1"/>
        <v>20</v>
      </c>
      <c r="K2" s="2">
        <f t="shared" si="1"/>
        <v>180</v>
      </c>
      <c r="L2" s="2">
        <f t="shared" si="1"/>
        <v>92</v>
      </c>
      <c r="M2" s="2">
        <f t="shared" si="1"/>
        <v>64</v>
      </c>
      <c r="N2" s="2">
        <f t="shared" si="1"/>
        <v>82</v>
      </c>
      <c r="O2" s="2">
        <f t="shared" si="1"/>
        <v>40</v>
      </c>
      <c r="P2" s="2">
        <f t="shared" si="1"/>
        <v>76</v>
      </c>
      <c r="Q2" s="2"/>
    </row>
    <row r="3" spans="1:17" x14ac:dyDescent="0.3">
      <c r="B3" t="s">
        <v>291</v>
      </c>
      <c r="D3" s="2" t="s">
        <v>9</v>
      </c>
      <c r="E3" s="2" t="s">
        <v>5</v>
      </c>
      <c r="F3" s="2" t="s">
        <v>355</v>
      </c>
      <c r="G3" s="2" t="s">
        <v>6</v>
      </c>
      <c r="H3" s="2" t="s">
        <v>407</v>
      </c>
      <c r="I3" s="2" t="s">
        <v>79</v>
      </c>
      <c r="J3" s="2" t="s">
        <v>2</v>
      </c>
      <c r="K3" s="2" t="s">
        <v>78</v>
      </c>
      <c r="L3" s="2" t="s">
        <v>3</v>
      </c>
      <c r="M3" s="2" t="s">
        <v>8</v>
      </c>
      <c r="N3" s="2" t="s">
        <v>7</v>
      </c>
      <c r="O3" s="2" t="s">
        <v>4</v>
      </c>
      <c r="P3" s="2" t="s">
        <v>406</v>
      </c>
    </row>
    <row r="4" spans="1:17" x14ac:dyDescent="0.3">
      <c r="A4" t="s">
        <v>16</v>
      </c>
      <c r="B4">
        <v>535</v>
      </c>
      <c r="C4" s="24">
        <f>B4/$B$2</f>
        <v>0.28717122920021471</v>
      </c>
      <c r="D4" s="2" t="s">
        <v>11</v>
      </c>
    </row>
    <row r="5" spans="1:17" x14ac:dyDescent="0.3">
      <c r="A5" t="s">
        <v>17</v>
      </c>
      <c r="B5">
        <v>305</v>
      </c>
      <c r="C5" s="24">
        <f t="shared" ref="C5:C43" si="2">B5/$B$2</f>
        <v>0.16371443907675792</v>
      </c>
      <c r="E5" s="2" t="s">
        <v>11</v>
      </c>
    </row>
    <row r="6" spans="1:17" x14ac:dyDescent="0.3">
      <c r="A6" t="s">
        <v>18</v>
      </c>
      <c r="B6">
        <v>209</v>
      </c>
      <c r="C6" s="24">
        <f t="shared" si="2"/>
        <v>0.11218464841653247</v>
      </c>
      <c r="F6" s="2" t="s">
        <v>11</v>
      </c>
    </row>
    <row r="7" spans="1:17" x14ac:dyDescent="0.3">
      <c r="A7" t="s">
        <v>243</v>
      </c>
      <c r="B7">
        <v>51</v>
      </c>
      <c r="C7" s="24">
        <f t="shared" si="2"/>
        <v>2.7375201288244767E-2</v>
      </c>
      <c r="M7" s="2" t="s">
        <v>11</v>
      </c>
    </row>
    <row r="8" spans="1:17" x14ac:dyDescent="0.3">
      <c r="A8" t="s">
        <v>19</v>
      </c>
      <c r="B8">
        <v>41</v>
      </c>
      <c r="C8" s="24">
        <f t="shared" si="2"/>
        <v>2.200751476113795E-2</v>
      </c>
      <c r="I8" s="2" t="s">
        <v>11</v>
      </c>
    </row>
    <row r="9" spans="1:17" x14ac:dyDescent="0.3">
      <c r="A9" t="s">
        <v>20</v>
      </c>
      <c r="B9">
        <v>49</v>
      </c>
      <c r="C9" s="24">
        <f t="shared" si="2"/>
        <v>2.6301663982823402E-2</v>
      </c>
      <c r="G9" s="2" t="s">
        <v>11</v>
      </c>
    </row>
    <row r="10" spans="1:17" x14ac:dyDescent="0.3">
      <c r="A10" t="s">
        <v>21</v>
      </c>
      <c r="B10">
        <v>31</v>
      </c>
      <c r="C10" s="24">
        <f t="shared" si="2"/>
        <v>1.6639828234031134E-2</v>
      </c>
      <c r="H10" s="2" t="s">
        <v>11</v>
      </c>
    </row>
    <row r="11" spans="1:17" x14ac:dyDescent="0.3">
      <c r="A11" t="s">
        <v>22</v>
      </c>
      <c r="B11">
        <v>37</v>
      </c>
      <c r="C11" s="24">
        <f t="shared" si="2"/>
        <v>1.9860440150295224E-2</v>
      </c>
      <c r="H11" s="2" t="s">
        <v>11</v>
      </c>
    </row>
    <row r="12" spans="1:17" x14ac:dyDescent="0.3">
      <c r="A12" t="s">
        <v>23</v>
      </c>
      <c r="B12">
        <v>12</v>
      </c>
      <c r="C12" s="24">
        <f t="shared" si="2"/>
        <v>6.4412238325281803E-3</v>
      </c>
      <c r="G12" s="2" t="s">
        <v>11</v>
      </c>
    </row>
    <row r="13" spans="1:17" x14ac:dyDescent="0.3">
      <c r="A13" t="s">
        <v>289</v>
      </c>
      <c r="B13">
        <v>56</v>
      </c>
      <c r="C13" s="24">
        <f t="shared" si="2"/>
        <v>3.0059044551798177E-2</v>
      </c>
      <c r="P13" s="2" t="s">
        <v>11</v>
      </c>
    </row>
    <row r="14" spans="1:17" x14ac:dyDescent="0.3">
      <c r="A14" t="s">
        <v>24</v>
      </c>
      <c r="B14">
        <v>7</v>
      </c>
      <c r="C14" s="24">
        <f t="shared" si="2"/>
        <v>3.7573805689747721E-3</v>
      </c>
      <c r="G14" s="2" t="s">
        <v>11</v>
      </c>
    </row>
    <row r="15" spans="1:17" x14ac:dyDescent="0.3">
      <c r="A15" t="s">
        <v>274</v>
      </c>
      <c r="B15">
        <v>14</v>
      </c>
      <c r="C15" s="24">
        <f t="shared" si="2"/>
        <v>7.5147611379495442E-3</v>
      </c>
    </row>
    <row r="16" spans="1:17" x14ac:dyDescent="0.3">
      <c r="A16" t="s">
        <v>25</v>
      </c>
      <c r="B16">
        <v>2</v>
      </c>
      <c r="C16" s="24">
        <f t="shared" si="2"/>
        <v>1.0735373054213634E-3</v>
      </c>
    </row>
    <row r="17" spans="1:16" x14ac:dyDescent="0.3">
      <c r="A17" t="s">
        <v>26</v>
      </c>
      <c r="B17">
        <v>4</v>
      </c>
      <c r="C17" s="24">
        <f t="shared" si="2"/>
        <v>2.1470746108427268E-3</v>
      </c>
    </row>
    <row r="18" spans="1:16" x14ac:dyDescent="0.3">
      <c r="A18" t="s">
        <v>27</v>
      </c>
      <c r="B18">
        <v>1</v>
      </c>
      <c r="C18" s="24">
        <f t="shared" si="2"/>
        <v>5.3676865271068169E-4</v>
      </c>
      <c r="I18" s="2" t="s">
        <v>11</v>
      </c>
    </row>
    <row r="19" spans="1:16" x14ac:dyDescent="0.3">
      <c r="A19" t="s">
        <v>28</v>
      </c>
      <c r="B19">
        <v>4</v>
      </c>
      <c r="C19" s="24">
        <f t="shared" si="2"/>
        <v>2.1470746108427268E-3</v>
      </c>
    </row>
    <row r="20" spans="1:16" x14ac:dyDescent="0.3">
      <c r="A20" t="s">
        <v>29</v>
      </c>
      <c r="B20">
        <v>20</v>
      </c>
      <c r="C20" s="24">
        <f t="shared" si="2"/>
        <v>1.0735373054213635E-2</v>
      </c>
      <c r="J20" s="2" t="s">
        <v>11</v>
      </c>
    </row>
    <row r="21" spans="1:16" x14ac:dyDescent="0.3">
      <c r="A21" t="s">
        <v>30</v>
      </c>
      <c r="B21">
        <v>6</v>
      </c>
      <c r="C21" s="24">
        <f t="shared" si="2"/>
        <v>3.2206119162640902E-3</v>
      </c>
      <c r="G21" s="2" t="s">
        <v>11</v>
      </c>
    </row>
    <row r="22" spans="1:16" x14ac:dyDescent="0.3">
      <c r="A22" t="s">
        <v>31</v>
      </c>
      <c r="B22">
        <v>10</v>
      </c>
      <c r="C22" s="24">
        <f t="shared" si="2"/>
        <v>5.3676865271068174E-3</v>
      </c>
      <c r="I22" s="2" t="s">
        <v>11</v>
      </c>
    </row>
    <row r="23" spans="1:16" x14ac:dyDescent="0.3">
      <c r="A23" t="s">
        <v>32</v>
      </c>
      <c r="B23">
        <v>13</v>
      </c>
      <c r="C23" s="24">
        <f t="shared" si="2"/>
        <v>6.9779924852388618E-3</v>
      </c>
      <c r="P23" s="2" t="s">
        <v>11</v>
      </c>
    </row>
    <row r="24" spans="1:16" x14ac:dyDescent="0.3">
      <c r="A24" t="s">
        <v>33</v>
      </c>
      <c r="B24">
        <v>6</v>
      </c>
      <c r="C24" s="24">
        <f t="shared" si="2"/>
        <v>3.2206119162640902E-3</v>
      </c>
      <c r="F24" s="2" t="s">
        <v>11</v>
      </c>
    </row>
    <row r="25" spans="1:16" x14ac:dyDescent="0.3">
      <c r="A25" t="s">
        <v>34</v>
      </c>
      <c r="B25">
        <v>2</v>
      </c>
      <c r="C25" s="24">
        <f t="shared" si="2"/>
        <v>1.0735373054213634E-3</v>
      </c>
      <c r="L25" s="2" t="s">
        <v>11</v>
      </c>
    </row>
    <row r="26" spans="1:16" x14ac:dyDescent="0.3">
      <c r="A26" t="s">
        <v>35</v>
      </c>
      <c r="B26">
        <v>3</v>
      </c>
      <c r="C26" s="24">
        <f t="shared" si="2"/>
        <v>1.6103059581320451E-3</v>
      </c>
      <c r="G26" s="2" t="s">
        <v>11</v>
      </c>
    </row>
    <row r="27" spans="1:16" x14ac:dyDescent="0.3">
      <c r="A27" t="s">
        <v>36</v>
      </c>
      <c r="B27">
        <v>1</v>
      </c>
      <c r="C27" s="24">
        <f t="shared" si="2"/>
        <v>5.3676865271068169E-4</v>
      </c>
      <c r="G27" s="2" t="s">
        <v>11</v>
      </c>
    </row>
    <row r="28" spans="1:16" x14ac:dyDescent="0.3">
      <c r="A28" t="s">
        <v>37</v>
      </c>
      <c r="B28">
        <v>2</v>
      </c>
      <c r="C28" s="24">
        <f t="shared" si="2"/>
        <v>1.0735373054213634E-3</v>
      </c>
      <c r="P28" s="2" t="s">
        <v>11</v>
      </c>
    </row>
    <row r="29" spans="1:16" x14ac:dyDescent="0.3">
      <c r="A29" t="s">
        <v>38</v>
      </c>
      <c r="B29">
        <v>1</v>
      </c>
      <c r="C29" s="24">
        <f t="shared" si="2"/>
        <v>5.3676865271068169E-4</v>
      </c>
      <c r="F29" s="2" t="s">
        <v>11</v>
      </c>
    </row>
    <row r="30" spans="1:16" x14ac:dyDescent="0.3">
      <c r="A30" t="s">
        <v>39</v>
      </c>
      <c r="B30">
        <v>6</v>
      </c>
      <c r="C30" s="24">
        <f t="shared" si="2"/>
        <v>3.2206119162640902E-3</v>
      </c>
      <c r="G30" s="2" t="s">
        <v>11</v>
      </c>
    </row>
    <row r="31" spans="1:16" x14ac:dyDescent="0.3">
      <c r="A31" t="s">
        <v>40</v>
      </c>
      <c r="B31">
        <v>4</v>
      </c>
      <c r="C31" s="24">
        <f t="shared" si="2"/>
        <v>2.1470746108427268E-3</v>
      </c>
      <c r="M31" s="2" t="s">
        <v>11</v>
      </c>
    </row>
    <row r="32" spans="1:16" x14ac:dyDescent="0.3">
      <c r="A32" t="s">
        <v>267</v>
      </c>
      <c r="B32">
        <v>10</v>
      </c>
      <c r="C32" s="24">
        <f t="shared" si="2"/>
        <v>5.3676865271068174E-3</v>
      </c>
      <c r="H32" s="2" t="s">
        <v>11</v>
      </c>
    </row>
    <row r="33" spans="1:16" x14ac:dyDescent="0.3">
      <c r="A33" t="s">
        <v>266</v>
      </c>
      <c r="B33">
        <v>7</v>
      </c>
      <c r="C33" s="24">
        <f t="shared" si="2"/>
        <v>3.7573805689747721E-3</v>
      </c>
      <c r="G33" s="2" t="s">
        <v>11</v>
      </c>
    </row>
    <row r="34" spans="1:16" x14ac:dyDescent="0.3">
      <c r="A34" t="s">
        <v>82</v>
      </c>
      <c r="B34">
        <v>3</v>
      </c>
      <c r="C34" s="24">
        <f t="shared" si="2"/>
        <v>1.6103059581320451E-3</v>
      </c>
      <c r="H34" s="2" t="s">
        <v>11</v>
      </c>
    </row>
    <row r="35" spans="1:16" x14ac:dyDescent="0.3">
      <c r="A35" t="s">
        <v>41</v>
      </c>
      <c r="B35">
        <v>180</v>
      </c>
      <c r="C35" s="24">
        <f t="shared" si="2"/>
        <v>9.6618357487922704E-2</v>
      </c>
      <c r="K35" s="2" t="s">
        <v>11</v>
      </c>
    </row>
    <row r="36" spans="1:16" x14ac:dyDescent="0.3">
      <c r="A36" t="s">
        <v>42</v>
      </c>
      <c r="B36">
        <v>89</v>
      </c>
      <c r="C36" s="24">
        <f t="shared" si="2"/>
        <v>4.7772410091250668E-2</v>
      </c>
      <c r="L36" s="2" t="s">
        <v>11</v>
      </c>
    </row>
    <row r="37" spans="1:16" x14ac:dyDescent="0.3">
      <c r="A37" t="s">
        <v>43</v>
      </c>
      <c r="B37">
        <v>65</v>
      </c>
      <c r="C37" s="24">
        <f t="shared" si="2"/>
        <v>3.4889962426194313E-2</v>
      </c>
      <c r="N37" s="2" t="s">
        <v>11</v>
      </c>
    </row>
    <row r="38" spans="1:16" x14ac:dyDescent="0.3">
      <c r="A38" t="s">
        <v>44</v>
      </c>
      <c r="B38">
        <v>28</v>
      </c>
      <c r="C38" s="24">
        <f t="shared" si="2"/>
        <v>1.5029522275899088E-2</v>
      </c>
      <c r="O38" s="2" t="s">
        <v>11</v>
      </c>
    </row>
    <row r="39" spans="1:16" x14ac:dyDescent="0.3">
      <c r="A39" t="s">
        <v>45</v>
      </c>
      <c r="B39">
        <v>17</v>
      </c>
      <c r="C39" s="24">
        <f t="shared" si="2"/>
        <v>9.1250670960815895E-3</v>
      </c>
      <c r="N39" s="2" t="s">
        <v>11</v>
      </c>
    </row>
    <row r="40" spans="1:16" x14ac:dyDescent="0.3">
      <c r="A40" t="s">
        <v>46</v>
      </c>
      <c r="B40">
        <v>9</v>
      </c>
      <c r="C40" s="24">
        <f t="shared" si="2"/>
        <v>4.830917874396135E-3</v>
      </c>
      <c r="M40" s="2" t="s">
        <v>11</v>
      </c>
    </row>
    <row r="41" spans="1:16" x14ac:dyDescent="0.3">
      <c r="A41" t="s">
        <v>47</v>
      </c>
      <c r="B41">
        <v>12</v>
      </c>
      <c r="C41" s="24">
        <f t="shared" si="2"/>
        <v>6.4412238325281803E-3</v>
      </c>
      <c r="O41" s="2" t="s">
        <v>11</v>
      </c>
    </row>
    <row r="42" spans="1:16" x14ac:dyDescent="0.3">
      <c r="A42" t="s">
        <v>48</v>
      </c>
      <c r="B42">
        <v>5</v>
      </c>
      <c r="C42" s="24">
        <f t="shared" si="2"/>
        <v>2.6838432635534087E-3</v>
      </c>
    </row>
    <row r="43" spans="1:16" x14ac:dyDescent="0.3">
      <c r="A43" t="s">
        <v>49</v>
      </c>
      <c r="B43">
        <v>5</v>
      </c>
      <c r="C43" s="24">
        <f t="shared" si="2"/>
        <v>2.6838432635534087E-3</v>
      </c>
      <c r="P43" s="2" t="s">
        <v>11</v>
      </c>
    </row>
    <row r="44" spans="1:16" x14ac:dyDescent="0.3">
      <c r="A44" t="s">
        <v>15</v>
      </c>
      <c r="B44">
        <v>1</v>
      </c>
      <c r="C44" t="s">
        <v>292</v>
      </c>
      <c r="L44" s="2" t="s">
        <v>11</v>
      </c>
    </row>
    <row r="45" spans="1:16" x14ac:dyDescent="0.3">
      <c r="A45" t="s">
        <v>50</v>
      </c>
    </row>
    <row r="46" spans="1:16" x14ac:dyDescent="0.3">
      <c r="A46" t="s">
        <v>51</v>
      </c>
    </row>
    <row r="47" spans="1:16" x14ac:dyDescent="0.3">
      <c r="A47" t="s">
        <v>54</v>
      </c>
    </row>
    <row r="48" spans="1:16" x14ac:dyDescent="0.3">
      <c r="A48" t="s">
        <v>52</v>
      </c>
    </row>
    <row r="49" spans="1:1" x14ac:dyDescent="0.3">
      <c r="A49" t="s">
        <v>53</v>
      </c>
    </row>
  </sheetData>
  <conditionalFormatting sqref="D4:P49">
    <cfRule type="cellIs" dxfId="12" priority="1" operator="equal">
      <formula>"x"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82F4B-90D5-4D80-9D12-59B922623D80}">
  <sheetPr>
    <pageSetUpPr fitToPage="1"/>
  </sheetPr>
  <dimension ref="A1:Q8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Q6" sqref="Q6"/>
    </sheetView>
  </sheetViews>
  <sheetFormatPr baseColWidth="10" defaultColWidth="11.44140625" defaultRowHeight="14.4" x14ac:dyDescent="0.3"/>
  <cols>
    <col min="1" max="1" width="7.44140625" style="5" bestFit="1" customWidth="1"/>
    <col min="2" max="2" width="7.44140625" style="5" customWidth="1"/>
    <col min="3" max="3" width="33.44140625" style="5" customWidth="1"/>
    <col min="4" max="4" width="36.5546875" style="5" customWidth="1"/>
    <col min="5" max="5" width="35.6640625" style="5" bestFit="1" customWidth="1"/>
    <col min="6" max="6" width="66.33203125" style="5" customWidth="1"/>
    <col min="7" max="15" width="6.5546875" style="23" customWidth="1"/>
    <col min="16" max="16" width="7.5546875" style="23" customWidth="1"/>
    <col min="17" max="17" width="5.109375" style="44" customWidth="1"/>
    <col min="18" max="16384" width="11.44140625" style="5"/>
  </cols>
  <sheetData>
    <row r="1" spans="1:17" s="23" customFormat="1" ht="17.25" customHeight="1" x14ac:dyDescent="0.3">
      <c r="A1" s="43" t="s">
        <v>12</v>
      </c>
      <c r="B1" s="43" t="s">
        <v>356</v>
      </c>
      <c r="C1" s="43" t="s">
        <v>13</v>
      </c>
      <c r="D1" s="43" t="s">
        <v>368</v>
      </c>
      <c r="E1" s="43" t="s">
        <v>14</v>
      </c>
      <c r="F1" s="43" t="s">
        <v>312</v>
      </c>
      <c r="G1" s="43" t="s">
        <v>357</v>
      </c>
      <c r="H1" s="43" t="s">
        <v>358</v>
      </c>
      <c r="I1" s="43" t="s">
        <v>359</v>
      </c>
      <c r="J1" s="43" t="s">
        <v>360</v>
      </c>
      <c r="K1" s="43" t="s">
        <v>361</v>
      </c>
      <c r="L1" s="43" t="s">
        <v>362</v>
      </c>
      <c r="M1" s="43" t="s">
        <v>363</v>
      </c>
      <c r="N1" s="43" t="s">
        <v>364</v>
      </c>
      <c r="O1" s="43" t="s">
        <v>365</v>
      </c>
      <c r="P1" s="43" t="s">
        <v>366</v>
      </c>
      <c r="Q1" s="45" t="s">
        <v>367</v>
      </c>
    </row>
    <row r="2" spans="1:17" x14ac:dyDescent="0.3">
      <c r="A2" s="5" t="s">
        <v>293</v>
      </c>
      <c r="B2" s="44">
        <v>8</v>
      </c>
      <c r="C2" s="5" t="s">
        <v>55</v>
      </c>
      <c r="D2" s="5" t="s">
        <v>55</v>
      </c>
      <c r="F2" s="5" t="s">
        <v>243</v>
      </c>
      <c r="Q2" s="44">
        <f>COUNTIF(Tableau35[[#This Row],[1]:[10]],"x")</f>
        <v>0</v>
      </c>
    </row>
    <row r="3" spans="1:17" ht="28.8" x14ac:dyDescent="0.3">
      <c r="A3" s="5" t="s">
        <v>85</v>
      </c>
      <c r="B3" s="44">
        <v>9</v>
      </c>
      <c r="C3" s="5" t="s">
        <v>86</v>
      </c>
      <c r="D3" s="5" t="s">
        <v>89</v>
      </c>
      <c r="E3" s="5" t="s">
        <v>56</v>
      </c>
      <c r="F3" s="5" t="s">
        <v>44</v>
      </c>
      <c r="Q3" s="44">
        <f>COUNTIF(Tableau35[[#This Row],[1]:[10]],"x")</f>
        <v>0</v>
      </c>
    </row>
    <row r="4" spans="1:17" x14ac:dyDescent="0.3">
      <c r="A4" s="5" t="s">
        <v>87</v>
      </c>
      <c r="B4" s="44">
        <v>9</v>
      </c>
      <c r="C4" s="5" t="s">
        <v>57</v>
      </c>
      <c r="D4" s="5" t="s">
        <v>369</v>
      </c>
      <c r="E4" s="5" t="s">
        <v>58</v>
      </c>
      <c r="F4" s="5" t="s">
        <v>313</v>
      </c>
      <c r="Q4" s="44">
        <f>COUNTIF(Tableau35[[#This Row],[1]:[10]],"x")</f>
        <v>0</v>
      </c>
    </row>
    <row r="5" spans="1:17" x14ac:dyDescent="0.3">
      <c r="A5" s="5" t="s">
        <v>88</v>
      </c>
      <c r="B5" s="44">
        <v>11</v>
      </c>
      <c r="C5" s="5" t="s">
        <v>89</v>
      </c>
      <c r="D5" s="5" t="s">
        <v>369</v>
      </c>
      <c r="E5" s="5" t="s">
        <v>59</v>
      </c>
      <c r="F5" s="5" t="s">
        <v>314</v>
      </c>
      <c r="G5" s="23" t="s">
        <v>11</v>
      </c>
      <c r="Q5" s="44">
        <f>COUNTIF(Tableau35[[#This Row],[1]:[10]],"x")</f>
        <v>1</v>
      </c>
    </row>
    <row r="6" spans="1:17" x14ac:dyDescent="0.3">
      <c r="A6" s="5" t="s">
        <v>90</v>
      </c>
      <c r="B6" s="44">
        <v>11</v>
      </c>
      <c r="C6" s="5" t="s">
        <v>91</v>
      </c>
      <c r="D6" s="5" t="s">
        <v>370</v>
      </c>
      <c r="E6" s="5" t="s">
        <v>60</v>
      </c>
      <c r="F6" s="5" t="s">
        <v>315</v>
      </c>
      <c r="L6" s="23" t="s">
        <v>11</v>
      </c>
      <c r="Q6" s="44">
        <f>COUNTIF(Tableau35[[#This Row],[1]:[10]],"x")</f>
        <v>1</v>
      </c>
    </row>
    <row r="7" spans="1:17" x14ac:dyDescent="0.3">
      <c r="A7" s="5" t="s">
        <v>92</v>
      </c>
      <c r="B7" s="44">
        <v>12</v>
      </c>
      <c r="C7" s="5" t="s">
        <v>93</v>
      </c>
      <c r="D7" s="5" t="s">
        <v>384</v>
      </c>
      <c r="F7" s="5" t="s">
        <v>316</v>
      </c>
      <c r="Q7" s="44">
        <f>COUNTIF(Tableau35[[#This Row],[1]:[10]],"x")</f>
        <v>0</v>
      </c>
    </row>
    <row r="8" spans="1:17" x14ac:dyDescent="0.3">
      <c r="A8" s="5" t="s">
        <v>94</v>
      </c>
      <c r="B8" s="44">
        <v>12</v>
      </c>
      <c r="C8" s="5" t="s">
        <v>61</v>
      </c>
      <c r="D8" s="5" t="s">
        <v>61</v>
      </c>
      <c r="E8" s="5" t="s">
        <v>62</v>
      </c>
      <c r="F8" s="5" t="s">
        <v>317</v>
      </c>
      <c r="Q8" s="44">
        <f>COUNTIF(Tableau35[[#This Row],[1]:[10]],"x")</f>
        <v>0</v>
      </c>
    </row>
    <row r="9" spans="1:17" x14ac:dyDescent="0.3">
      <c r="A9" s="5" t="s">
        <v>95</v>
      </c>
      <c r="B9" s="44">
        <v>13</v>
      </c>
      <c r="C9" s="5" t="s">
        <v>96</v>
      </c>
      <c r="D9" s="5" t="s">
        <v>96</v>
      </c>
      <c r="E9" s="5" t="s">
        <v>63</v>
      </c>
      <c r="F9" s="5" t="s">
        <v>318</v>
      </c>
      <c r="H9" s="23" t="s">
        <v>11</v>
      </c>
      <c r="Q9" s="44">
        <f>COUNTIF(Tableau35[[#This Row],[1]:[10]],"x")</f>
        <v>1</v>
      </c>
    </row>
    <row r="10" spans="1:17" x14ac:dyDescent="0.3">
      <c r="A10" s="5" t="s">
        <v>97</v>
      </c>
      <c r="B10" s="44">
        <v>13</v>
      </c>
      <c r="C10" s="5" t="s">
        <v>98</v>
      </c>
      <c r="D10" s="5" t="s">
        <v>98</v>
      </c>
      <c r="E10" s="5" t="s">
        <v>64</v>
      </c>
      <c r="F10" s="5" t="s">
        <v>319</v>
      </c>
      <c r="G10" s="23" t="s">
        <v>11</v>
      </c>
      <c r="Q10" s="44">
        <f>COUNTIF(Tableau35[[#This Row],[1]:[10]],"x")</f>
        <v>1</v>
      </c>
    </row>
    <row r="11" spans="1:17" ht="28.8" x14ac:dyDescent="0.3">
      <c r="A11" s="5" t="s">
        <v>99</v>
      </c>
      <c r="B11" s="44">
        <v>15</v>
      </c>
      <c r="C11" s="5" t="s">
        <v>100</v>
      </c>
      <c r="D11" s="5" t="s">
        <v>98</v>
      </c>
      <c r="E11" s="5" t="s">
        <v>65</v>
      </c>
      <c r="F11" s="5" t="s">
        <v>320</v>
      </c>
      <c r="L11" s="23" t="s">
        <v>11</v>
      </c>
      <c r="Q11" s="44">
        <f>COUNTIF(Tableau35[[#This Row],[1]:[10]],"x")</f>
        <v>1</v>
      </c>
    </row>
    <row r="12" spans="1:17" x14ac:dyDescent="0.3">
      <c r="A12" s="5" t="s">
        <v>101</v>
      </c>
      <c r="B12" s="44">
        <v>17</v>
      </c>
      <c r="C12" s="5" t="s">
        <v>244</v>
      </c>
      <c r="D12" s="5" t="s">
        <v>244</v>
      </c>
      <c r="F12" s="5" t="s">
        <v>321</v>
      </c>
      <c r="L12" s="23" t="s">
        <v>11</v>
      </c>
      <c r="O12" s="23" t="s">
        <v>11</v>
      </c>
      <c r="Q12" s="44">
        <f>COUNTIF(Tableau35[[#This Row],[1]:[10]],"x")</f>
        <v>2</v>
      </c>
    </row>
    <row r="13" spans="1:17" x14ac:dyDescent="0.3">
      <c r="A13" s="5" t="s">
        <v>102</v>
      </c>
      <c r="B13" s="44">
        <v>20</v>
      </c>
      <c r="C13" s="5" t="s">
        <v>103</v>
      </c>
      <c r="D13" s="5" t="s">
        <v>103</v>
      </c>
      <c r="E13" s="5" t="s">
        <v>66</v>
      </c>
      <c r="F13" s="5" t="s">
        <v>387</v>
      </c>
      <c r="N13" s="23" t="s">
        <v>11</v>
      </c>
      <c r="Q13" s="44">
        <f>COUNTIF(Tableau35[[#This Row],[1]:[10]],"x")</f>
        <v>1</v>
      </c>
    </row>
    <row r="14" spans="1:17" ht="28.8" x14ac:dyDescent="0.3">
      <c r="A14" s="5" t="s">
        <v>104</v>
      </c>
      <c r="B14" s="44">
        <v>20</v>
      </c>
      <c r="C14" s="5" t="s">
        <v>105</v>
      </c>
      <c r="D14" s="5" t="s">
        <v>371</v>
      </c>
      <c r="E14" s="5" t="s">
        <v>68</v>
      </c>
      <c r="F14" s="5" t="s">
        <v>388</v>
      </c>
      <c r="P14" s="23" t="s">
        <v>11</v>
      </c>
      <c r="Q14" s="44">
        <f>COUNTIF(Tableau35[[#This Row],[1]:[10]],"x")</f>
        <v>1</v>
      </c>
    </row>
    <row r="15" spans="1:17" ht="28.8" x14ac:dyDescent="0.3">
      <c r="A15" s="5" t="s">
        <v>106</v>
      </c>
      <c r="B15" s="44">
        <v>21</v>
      </c>
      <c r="C15" s="5" t="s">
        <v>107</v>
      </c>
      <c r="D15" s="5" t="s">
        <v>372</v>
      </c>
      <c r="E15" s="5" t="s">
        <v>69</v>
      </c>
      <c r="F15" s="5" t="s">
        <v>322</v>
      </c>
      <c r="M15" s="23" t="s">
        <v>11</v>
      </c>
      <c r="Q15" s="44">
        <f>COUNTIF(Tableau35[[#This Row],[1]:[10]],"x")</f>
        <v>1</v>
      </c>
    </row>
    <row r="16" spans="1:17" x14ac:dyDescent="0.3">
      <c r="A16" s="5" t="s">
        <v>108</v>
      </c>
      <c r="B16" s="44">
        <v>24</v>
      </c>
      <c r="C16" s="5" t="s">
        <v>109</v>
      </c>
      <c r="D16" s="5" t="s">
        <v>371</v>
      </c>
      <c r="E16" s="5" t="s">
        <v>70</v>
      </c>
      <c r="F16" s="5" t="s">
        <v>389</v>
      </c>
      <c r="M16" s="23" t="s">
        <v>11</v>
      </c>
      <c r="Q16" s="44">
        <f>COUNTIF(Tableau35[[#This Row],[1]:[10]],"x")</f>
        <v>1</v>
      </c>
    </row>
    <row r="17" spans="1:17" ht="28.8" x14ac:dyDescent="0.3">
      <c r="A17" s="5" t="s">
        <v>110</v>
      </c>
      <c r="B17" s="44">
        <v>25</v>
      </c>
      <c r="C17" s="5" t="s">
        <v>111</v>
      </c>
      <c r="D17" s="5" t="s">
        <v>111</v>
      </c>
      <c r="E17" s="5" t="s">
        <v>290</v>
      </c>
      <c r="F17" s="5" t="s">
        <v>323</v>
      </c>
      <c r="P17" s="23" t="s">
        <v>11</v>
      </c>
      <c r="Q17" s="44">
        <f>COUNTIF(Tableau35[[#This Row],[1]:[10]],"x")</f>
        <v>1</v>
      </c>
    </row>
    <row r="18" spans="1:17" x14ac:dyDescent="0.3">
      <c r="A18" s="5" t="s">
        <v>112</v>
      </c>
      <c r="B18" s="44">
        <v>32</v>
      </c>
      <c r="C18" s="5" t="s">
        <v>113</v>
      </c>
      <c r="D18" s="5" t="s">
        <v>385</v>
      </c>
      <c r="F18" s="5" t="s">
        <v>324</v>
      </c>
      <c r="H18" s="23" t="s">
        <v>11</v>
      </c>
      <c r="Q18" s="44">
        <f>COUNTIF(Tableau35[[#This Row],[1]:[10]],"x")</f>
        <v>1</v>
      </c>
    </row>
    <row r="19" spans="1:17" x14ac:dyDescent="0.3">
      <c r="A19" s="5" t="s">
        <v>114</v>
      </c>
      <c r="B19" s="44">
        <v>33</v>
      </c>
      <c r="C19" s="5" t="s">
        <v>98</v>
      </c>
      <c r="D19" s="5" t="s">
        <v>98</v>
      </c>
      <c r="F19" s="5" t="s">
        <v>319</v>
      </c>
      <c r="G19" s="23" t="s">
        <v>11</v>
      </c>
      <c r="L19" s="23" t="s">
        <v>11</v>
      </c>
      <c r="Q19" s="44">
        <f>COUNTIF(Tableau35[[#This Row],[1]:[10]],"x")</f>
        <v>2</v>
      </c>
    </row>
    <row r="20" spans="1:17" x14ac:dyDescent="0.3">
      <c r="A20" s="5" t="s">
        <v>115</v>
      </c>
      <c r="B20" s="44">
        <v>34</v>
      </c>
      <c r="C20" s="5" t="s">
        <v>116</v>
      </c>
      <c r="D20" s="5" t="s">
        <v>98</v>
      </c>
      <c r="F20" s="5" t="s">
        <v>325</v>
      </c>
      <c r="L20" s="23" t="s">
        <v>11</v>
      </c>
      <c r="Q20" s="44">
        <f>COUNTIF(Tableau35[[#This Row],[1]:[10]],"x")</f>
        <v>1</v>
      </c>
    </row>
    <row r="21" spans="1:17" ht="28.8" x14ac:dyDescent="0.3">
      <c r="A21" s="5" t="s">
        <v>117</v>
      </c>
      <c r="B21" s="44">
        <v>35</v>
      </c>
      <c r="C21" s="5" t="s">
        <v>118</v>
      </c>
      <c r="D21" s="5" t="s">
        <v>373</v>
      </c>
      <c r="E21" s="5" t="s">
        <v>71</v>
      </c>
      <c r="F21" s="5" t="s">
        <v>326</v>
      </c>
      <c r="N21" s="23" t="s">
        <v>11</v>
      </c>
      <c r="Q21" s="44">
        <f>COUNTIF(Tableau35[[#This Row],[1]:[10]],"x")</f>
        <v>1</v>
      </c>
    </row>
    <row r="22" spans="1:17" x14ac:dyDescent="0.3">
      <c r="A22" s="5" t="s">
        <v>119</v>
      </c>
      <c r="B22" s="44">
        <v>37</v>
      </c>
      <c r="C22" s="5" t="s">
        <v>67</v>
      </c>
      <c r="D22" s="5" t="s">
        <v>67</v>
      </c>
      <c r="E22" s="5" t="s">
        <v>72</v>
      </c>
      <c r="F22" s="5" t="s">
        <v>327</v>
      </c>
      <c r="I22" s="23" t="s">
        <v>11</v>
      </c>
      <c r="Q22" s="44">
        <f>COUNTIF(Tableau35[[#This Row],[1]:[10]],"x")</f>
        <v>1</v>
      </c>
    </row>
    <row r="23" spans="1:17" ht="28.8" x14ac:dyDescent="0.3">
      <c r="A23" s="5" t="s">
        <v>120</v>
      </c>
      <c r="B23" s="44">
        <v>39</v>
      </c>
      <c r="C23" s="5" t="s">
        <v>121</v>
      </c>
      <c r="D23" s="5" t="s">
        <v>374</v>
      </c>
      <c r="E23" s="5" t="s">
        <v>73</v>
      </c>
      <c r="F23" s="5" t="s">
        <v>328</v>
      </c>
      <c r="I23" s="23" t="s">
        <v>11</v>
      </c>
      <c r="Q23" s="44">
        <f>COUNTIF(Tableau35[[#This Row],[1]:[10]],"x")</f>
        <v>1</v>
      </c>
    </row>
    <row r="24" spans="1:17" ht="28.8" x14ac:dyDescent="0.3">
      <c r="A24" s="5" t="s">
        <v>122</v>
      </c>
      <c r="B24" s="44">
        <v>46</v>
      </c>
      <c r="C24" s="5" t="s">
        <v>103</v>
      </c>
      <c r="D24" s="5" t="s">
        <v>103</v>
      </c>
      <c r="E24" s="5" t="s">
        <v>74</v>
      </c>
      <c r="F24" s="5" t="s">
        <v>390</v>
      </c>
      <c r="Q24" s="44">
        <f>COUNTIF(Tableau35[[#This Row],[1]:[10]],"x")</f>
        <v>0</v>
      </c>
    </row>
    <row r="25" spans="1:17" x14ac:dyDescent="0.3">
      <c r="A25" s="5" t="s">
        <v>123</v>
      </c>
      <c r="B25" s="44">
        <v>48</v>
      </c>
      <c r="C25" s="5" t="s">
        <v>244</v>
      </c>
      <c r="D25" s="5" t="s">
        <v>244</v>
      </c>
      <c r="E25" s="5" t="s">
        <v>75</v>
      </c>
      <c r="F25" s="5" t="s">
        <v>329</v>
      </c>
      <c r="H25" s="23" t="s">
        <v>11</v>
      </c>
      <c r="Q25" s="44">
        <f>COUNTIF(Tableau35[[#This Row],[1]:[10]],"x")</f>
        <v>1</v>
      </c>
    </row>
    <row r="26" spans="1:17" x14ac:dyDescent="0.3">
      <c r="A26" s="5" t="s">
        <v>124</v>
      </c>
      <c r="B26" s="44">
        <v>50</v>
      </c>
      <c r="C26" s="5" t="s">
        <v>125</v>
      </c>
      <c r="D26" s="5" t="s">
        <v>375</v>
      </c>
      <c r="E26" s="5" t="s">
        <v>76</v>
      </c>
      <c r="F26" s="5" t="s">
        <v>319</v>
      </c>
      <c r="G26" s="23" t="s">
        <v>11</v>
      </c>
      <c r="Q26" s="44">
        <f>COUNTIF(Tableau35[[#This Row],[1]:[10]],"x")</f>
        <v>1</v>
      </c>
    </row>
    <row r="27" spans="1:17" ht="28.8" x14ac:dyDescent="0.3">
      <c r="A27" s="5" t="s">
        <v>126</v>
      </c>
      <c r="B27" s="44">
        <v>50</v>
      </c>
      <c r="C27" s="5" t="s">
        <v>127</v>
      </c>
      <c r="D27" s="5" t="s">
        <v>376</v>
      </c>
      <c r="E27" s="5" t="s">
        <v>77</v>
      </c>
      <c r="F27" s="5" t="s">
        <v>391</v>
      </c>
      <c r="M27" s="23" t="s">
        <v>11</v>
      </c>
      <c r="Q27" s="44">
        <f>COUNTIF(Tableau35[[#This Row],[1]:[10]],"x")</f>
        <v>1</v>
      </c>
    </row>
    <row r="28" spans="1:17" ht="43.2" x14ac:dyDescent="0.3">
      <c r="A28" s="5" t="s">
        <v>128</v>
      </c>
      <c r="B28" s="44">
        <v>51</v>
      </c>
      <c r="C28" s="5" t="s">
        <v>129</v>
      </c>
      <c r="D28" s="5" t="s">
        <v>376</v>
      </c>
      <c r="E28" s="5" t="s">
        <v>214</v>
      </c>
      <c r="F28" s="5" t="s">
        <v>392</v>
      </c>
      <c r="P28" s="23" t="s">
        <v>11</v>
      </c>
      <c r="Q28" s="44">
        <f>COUNTIF(Tableau35[[#This Row],[1]:[10]],"x")</f>
        <v>1</v>
      </c>
    </row>
    <row r="29" spans="1:17" x14ac:dyDescent="0.3">
      <c r="A29" s="5" t="s">
        <v>130</v>
      </c>
      <c r="B29" s="44">
        <v>55</v>
      </c>
      <c r="C29" s="5" t="s">
        <v>131</v>
      </c>
      <c r="D29" s="5" t="s">
        <v>377</v>
      </c>
      <c r="F29" s="5" t="s">
        <v>330</v>
      </c>
      <c r="K29" s="23" t="s">
        <v>11</v>
      </c>
      <c r="Q29" s="44">
        <f>COUNTIF(Tableau35[[#This Row],[1]:[10]],"x")</f>
        <v>1</v>
      </c>
    </row>
    <row r="30" spans="1:17" x14ac:dyDescent="0.3">
      <c r="A30" s="5" t="s">
        <v>132</v>
      </c>
      <c r="B30" s="44">
        <v>56</v>
      </c>
      <c r="C30" s="5" t="s">
        <v>98</v>
      </c>
      <c r="D30" s="5" t="s">
        <v>98</v>
      </c>
      <c r="E30" s="5" t="s">
        <v>215</v>
      </c>
      <c r="F30" s="5" t="s">
        <v>319</v>
      </c>
      <c r="G30" s="23" t="s">
        <v>11</v>
      </c>
      <c r="Q30" s="44">
        <f>COUNTIF(Tableau35[[#This Row],[1]:[10]],"x")</f>
        <v>1</v>
      </c>
    </row>
    <row r="31" spans="1:17" x14ac:dyDescent="0.3">
      <c r="A31" s="5" t="s">
        <v>133</v>
      </c>
      <c r="B31" s="44">
        <v>57</v>
      </c>
      <c r="C31" s="5" t="s">
        <v>134</v>
      </c>
      <c r="D31" s="5" t="s">
        <v>98</v>
      </c>
      <c r="F31" s="5" t="s">
        <v>325</v>
      </c>
      <c r="L31" s="23" t="s">
        <v>11</v>
      </c>
      <c r="Q31" s="44">
        <f>COUNTIF(Tableau35[[#This Row],[1]:[10]],"x")</f>
        <v>1</v>
      </c>
    </row>
    <row r="32" spans="1:17" x14ac:dyDescent="0.3">
      <c r="A32" s="5" t="s">
        <v>135</v>
      </c>
      <c r="B32" s="44">
        <v>58</v>
      </c>
      <c r="C32" s="5" t="s">
        <v>136</v>
      </c>
      <c r="D32" s="5" t="s">
        <v>377</v>
      </c>
      <c r="E32" s="5" t="s">
        <v>386</v>
      </c>
      <c r="F32" s="5" t="s">
        <v>330</v>
      </c>
      <c r="K32" s="23" t="s">
        <v>11</v>
      </c>
      <c r="Q32" s="44">
        <f>COUNTIF(Tableau35[[#This Row],[1]:[10]],"x")</f>
        <v>1</v>
      </c>
    </row>
    <row r="33" spans="1:17" x14ac:dyDescent="0.3">
      <c r="A33" s="5" t="s">
        <v>137</v>
      </c>
      <c r="B33" s="44">
        <v>60</v>
      </c>
      <c r="C33" s="5" t="s">
        <v>103</v>
      </c>
      <c r="D33" s="5" t="s">
        <v>103</v>
      </c>
      <c r="E33" s="5" t="s">
        <v>217</v>
      </c>
      <c r="F33" s="5" t="s">
        <v>330</v>
      </c>
      <c r="K33" s="23" t="s">
        <v>11</v>
      </c>
      <c r="Q33" s="44">
        <f>COUNTIF(Tableau35[[#This Row],[1]:[10]],"x")</f>
        <v>1</v>
      </c>
    </row>
    <row r="34" spans="1:17" x14ac:dyDescent="0.3">
      <c r="A34" s="5" t="s">
        <v>138</v>
      </c>
      <c r="B34" s="44">
        <v>61</v>
      </c>
      <c r="C34" s="5" t="s">
        <v>244</v>
      </c>
      <c r="D34" s="5" t="s">
        <v>244</v>
      </c>
      <c r="E34" s="5" t="s">
        <v>218</v>
      </c>
      <c r="F34" s="5" t="s">
        <v>331</v>
      </c>
      <c r="O34" s="23" t="s">
        <v>11</v>
      </c>
      <c r="Q34" s="44">
        <f>COUNTIF(Tableau35[[#This Row],[1]:[10]],"x")</f>
        <v>1</v>
      </c>
    </row>
    <row r="35" spans="1:17" x14ac:dyDescent="0.3">
      <c r="A35" s="5" t="s">
        <v>139</v>
      </c>
      <c r="B35" s="44">
        <v>62</v>
      </c>
      <c r="C35" s="5" t="s">
        <v>140</v>
      </c>
      <c r="D35" s="5" t="s">
        <v>383</v>
      </c>
      <c r="E35" s="5" t="s">
        <v>219</v>
      </c>
      <c r="F35" s="5" t="s">
        <v>332</v>
      </c>
      <c r="Q35" s="44">
        <f>COUNTIF(Tableau35[[#This Row],[1]:[10]],"x")</f>
        <v>0</v>
      </c>
    </row>
    <row r="36" spans="1:17" x14ac:dyDescent="0.3">
      <c r="A36" s="5" t="s">
        <v>141</v>
      </c>
      <c r="B36" s="44">
        <v>62</v>
      </c>
      <c r="C36" s="5" t="s">
        <v>142</v>
      </c>
      <c r="D36" s="5" t="s">
        <v>98</v>
      </c>
      <c r="E36" s="5" t="s">
        <v>220</v>
      </c>
      <c r="F36" s="5" t="s">
        <v>319</v>
      </c>
      <c r="G36" s="23" t="s">
        <v>11</v>
      </c>
      <c r="Q36" s="44">
        <f>COUNTIF(Tableau35[[#This Row],[1]:[10]],"x")</f>
        <v>1</v>
      </c>
    </row>
    <row r="37" spans="1:17" ht="43.2" x14ac:dyDescent="0.3">
      <c r="A37" s="5" t="s">
        <v>143</v>
      </c>
      <c r="B37" s="44">
        <v>62</v>
      </c>
      <c r="C37" s="5" t="s">
        <v>144</v>
      </c>
      <c r="D37" s="5" t="s">
        <v>103</v>
      </c>
      <c r="E37" s="5" t="s">
        <v>221</v>
      </c>
      <c r="F37" s="5" t="s">
        <v>393</v>
      </c>
      <c r="P37" s="23" t="s">
        <v>11</v>
      </c>
      <c r="Q37" s="44">
        <f>COUNTIF(Tableau35[[#This Row],[1]:[10]],"x")</f>
        <v>1</v>
      </c>
    </row>
    <row r="38" spans="1:17" x14ac:dyDescent="0.3">
      <c r="A38" s="5" t="s">
        <v>145</v>
      </c>
      <c r="B38" s="44">
        <v>64</v>
      </c>
      <c r="C38" s="5" t="s">
        <v>244</v>
      </c>
      <c r="D38" s="5" t="s">
        <v>244</v>
      </c>
      <c r="E38" s="5" t="s">
        <v>218</v>
      </c>
      <c r="F38" s="5" t="s">
        <v>331</v>
      </c>
      <c r="O38" s="23" t="s">
        <v>11</v>
      </c>
      <c r="Q38" s="44">
        <f>COUNTIF(Tableau35[[#This Row],[1]:[10]],"x")</f>
        <v>1</v>
      </c>
    </row>
    <row r="39" spans="1:17" ht="28.8" x14ac:dyDescent="0.3">
      <c r="A39" s="5" t="s">
        <v>146</v>
      </c>
      <c r="B39" s="44">
        <v>64</v>
      </c>
      <c r="C39" s="5" t="s">
        <v>147</v>
      </c>
      <c r="D39" s="5" t="s">
        <v>103</v>
      </c>
      <c r="E39" s="5" t="s">
        <v>222</v>
      </c>
      <c r="F39" s="5" t="s">
        <v>333</v>
      </c>
      <c r="K39" s="23" t="s">
        <v>11</v>
      </c>
      <c r="Q39" s="44">
        <f>COUNTIF(Tableau35[[#This Row],[1]:[10]],"x")</f>
        <v>1</v>
      </c>
    </row>
    <row r="40" spans="1:17" ht="28.8" x14ac:dyDescent="0.3">
      <c r="A40" s="5" t="s">
        <v>148</v>
      </c>
      <c r="B40" s="44">
        <v>65</v>
      </c>
      <c r="C40" s="5" t="s">
        <v>149</v>
      </c>
      <c r="D40" s="5" t="s">
        <v>103</v>
      </c>
      <c r="E40" s="5" t="s">
        <v>223</v>
      </c>
      <c r="F40" s="5" t="s">
        <v>394</v>
      </c>
      <c r="I40" s="23" t="s">
        <v>11</v>
      </c>
      <c r="P40" s="23" t="s">
        <v>11</v>
      </c>
      <c r="Q40" s="44">
        <f>COUNTIF(Tableau35[[#This Row],[1]:[10]],"x")</f>
        <v>2</v>
      </c>
    </row>
    <row r="41" spans="1:17" x14ac:dyDescent="0.3">
      <c r="A41" s="5" t="s">
        <v>150</v>
      </c>
      <c r="B41" s="44">
        <v>68</v>
      </c>
      <c r="C41" s="5" t="s">
        <v>151</v>
      </c>
      <c r="D41" s="5" t="s">
        <v>151</v>
      </c>
      <c r="E41" s="5" t="s">
        <v>224</v>
      </c>
      <c r="F41" s="5" t="s">
        <v>334</v>
      </c>
      <c r="Q41" s="44">
        <f>COUNTIF(Tableau35[[#This Row],[1]:[10]],"x")</f>
        <v>0</v>
      </c>
    </row>
    <row r="42" spans="1:17" x14ac:dyDescent="0.3">
      <c r="A42" s="5" t="s">
        <v>152</v>
      </c>
      <c r="B42" s="44">
        <v>68</v>
      </c>
      <c r="C42" s="5" t="s">
        <v>153</v>
      </c>
      <c r="D42" s="5" t="s">
        <v>153</v>
      </c>
      <c r="E42" s="5" t="s">
        <v>225</v>
      </c>
      <c r="F42" s="5" t="s">
        <v>335</v>
      </c>
      <c r="Q42" s="44">
        <f>COUNTIF(Tableau35[[#This Row],[1]:[10]],"x")</f>
        <v>0</v>
      </c>
    </row>
    <row r="43" spans="1:17" x14ac:dyDescent="0.3">
      <c r="A43" s="5" t="s">
        <v>154</v>
      </c>
      <c r="B43" s="44">
        <v>68</v>
      </c>
      <c r="C43" s="5" t="s">
        <v>155</v>
      </c>
      <c r="D43" s="5" t="s">
        <v>155</v>
      </c>
      <c r="E43" s="5" t="s">
        <v>226</v>
      </c>
      <c r="F43" s="5" t="s">
        <v>336</v>
      </c>
      <c r="Q43" s="44">
        <f>COUNTIF(Tableau35[[#This Row],[1]:[10]],"x")</f>
        <v>0</v>
      </c>
    </row>
    <row r="44" spans="1:17" x14ac:dyDescent="0.3">
      <c r="A44" s="5" t="s">
        <v>156</v>
      </c>
      <c r="B44" s="44">
        <v>69</v>
      </c>
      <c r="C44" s="5" t="s">
        <v>157</v>
      </c>
      <c r="D44" s="5" t="s">
        <v>157</v>
      </c>
      <c r="E44" s="5" t="s">
        <v>227</v>
      </c>
      <c r="F44" s="5" t="s">
        <v>335</v>
      </c>
      <c r="Q44" s="44">
        <f>COUNTIF(Tableau35[[#This Row],[1]:[10]],"x")</f>
        <v>0</v>
      </c>
    </row>
    <row r="45" spans="1:17" x14ac:dyDescent="0.3">
      <c r="A45" s="5" t="s">
        <v>158</v>
      </c>
      <c r="B45" s="44">
        <v>69</v>
      </c>
      <c r="C45" s="5" t="s">
        <v>159</v>
      </c>
      <c r="D45" s="5" t="s">
        <v>378</v>
      </c>
      <c r="E45" s="5" t="s">
        <v>228</v>
      </c>
      <c r="F45" s="5" t="s">
        <v>337</v>
      </c>
      <c r="I45" s="23" t="s">
        <v>11</v>
      </c>
      <c r="Q45" s="44">
        <f>COUNTIF(Tableau35[[#This Row],[1]:[10]],"x")</f>
        <v>1</v>
      </c>
    </row>
    <row r="46" spans="1:17" ht="28.8" x14ac:dyDescent="0.3">
      <c r="A46" s="5" t="s">
        <v>160</v>
      </c>
      <c r="B46" s="44">
        <v>70</v>
      </c>
      <c r="C46" s="5" t="s">
        <v>161</v>
      </c>
      <c r="D46" s="5" t="s">
        <v>379</v>
      </c>
      <c r="E46" s="5" t="s">
        <v>229</v>
      </c>
      <c r="F46" s="5" t="s">
        <v>324</v>
      </c>
      <c r="I46" s="23" t="s">
        <v>11</v>
      </c>
      <c r="Q46" s="44">
        <f>COUNTIF(Tableau35[[#This Row],[1]:[10]],"x")</f>
        <v>1</v>
      </c>
    </row>
    <row r="47" spans="1:17" ht="28.8" x14ac:dyDescent="0.3">
      <c r="A47" s="5" t="s">
        <v>162</v>
      </c>
      <c r="B47" s="44">
        <v>71</v>
      </c>
      <c r="C47" s="5" t="s">
        <v>163</v>
      </c>
      <c r="D47" s="5" t="s">
        <v>380</v>
      </c>
      <c r="E47" s="5" t="s">
        <v>230</v>
      </c>
      <c r="F47" s="5" t="s">
        <v>338</v>
      </c>
      <c r="I47" s="23" t="s">
        <v>11</v>
      </c>
      <c r="Q47" s="44">
        <f>COUNTIF(Tableau35[[#This Row],[1]:[10]],"x")</f>
        <v>1</v>
      </c>
    </row>
    <row r="48" spans="1:17" x14ac:dyDescent="0.3">
      <c r="A48" s="5" t="s">
        <v>164</v>
      </c>
      <c r="B48" s="44">
        <v>73</v>
      </c>
      <c r="C48" s="5" t="s">
        <v>165</v>
      </c>
      <c r="D48" s="5" t="s">
        <v>378</v>
      </c>
      <c r="E48" s="5" t="s">
        <v>231</v>
      </c>
      <c r="F48" s="5" t="s">
        <v>339</v>
      </c>
      <c r="I48" s="23" t="s">
        <v>11</v>
      </c>
      <c r="Q48" s="44">
        <f>COUNTIF(Tableau35[[#This Row],[1]:[10]],"x")</f>
        <v>1</v>
      </c>
    </row>
    <row r="49" spans="1:17" x14ac:dyDescent="0.3">
      <c r="A49" s="5" t="s">
        <v>166</v>
      </c>
      <c r="B49" s="44">
        <v>75</v>
      </c>
      <c r="C49" s="5" t="s">
        <v>167</v>
      </c>
      <c r="D49" s="5" t="s">
        <v>167</v>
      </c>
      <c r="E49" s="5" t="s">
        <v>232</v>
      </c>
      <c r="F49" s="5" t="s">
        <v>324</v>
      </c>
      <c r="H49" s="23" t="s">
        <v>11</v>
      </c>
      <c r="Q49" s="44">
        <f>COUNTIF(Tableau35[[#This Row],[1]:[10]],"x")</f>
        <v>1</v>
      </c>
    </row>
    <row r="50" spans="1:17" ht="43.2" x14ac:dyDescent="0.3">
      <c r="A50" s="5" t="s">
        <v>168</v>
      </c>
      <c r="B50" s="44">
        <v>76</v>
      </c>
      <c r="C50" s="5" t="s">
        <v>169</v>
      </c>
      <c r="D50" s="5" t="s">
        <v>103</v>
      </c>
      <c r="E50" s="5" t="s">
        <v>233</v>
      </c>
      <c r="F50" s="5" t="s">
        <v>395</v>
      </c>
      <c r="Q50" s="44">
        <f>COUNTIF(Tableau35[[#This Row],[1]:[10]],"x")</f>
        <v>0</v>
      </c>
    </row>
    <row r="51" spans="1:17" ht="28.8" x14ac:dyDescent="0.3">
      <c r="A51" s="5" t="s">
        <v>170</v>
      </c>
      <c r="B51" s="44">
        <v>81</v>
      </c>
      <c r="C51" s="5" t="s">
        <v>171</v>
      </c>
      <c r="D51" s="5" t="s">
        <v>103</v>
      </c>
      <c r="E51" s="5" t="s">
        <v>234</v>
      </c>
      <c r="F51" s="5" t="s">
        <v>396</v>
      </c>
      <c r="N51" s="23" t="s">
        <v>11</v>
      </c>
      <c r="Q51" s="44">
        <f>COUNTIF(Tableau35[[#This Row],[1]:[10]],"x")</f>
        <v>1</v>
      </c>
    </row>
    <row r="52" spans="1:17" ht="28.8" x14ac:dyDescent="0.3">
      <c r="A52" s="5" t="s">
        <v>172</v>
      </c>
      <c r="B52" s="44">
        <v>83</v>
      </c>
      <c r="C52" s="5" t="s">
        <v>147</v>
      </c>
      <c r="D52" s="5" t="s">
        <v>103</v>
      </c>
      <c r="E52" s="5" t="s">
        <v>235</v>
      </c>
      <c r="F52" s="5" t="s">
        <v>396</v>
      </c>
      <c r="Q52" s="44">
        <f>COUNTIF(Tableau35[[#This Row],[1]:[10]],"x")</f>
        <v>0</v>
      </c>
    </row>
    <row r="53" spans="1:17" ht="28.8" x14ac:dyDescent="0.3">
      <c r="A53" s="5" t="s">
        <v>173</v>
      </c>
      <c r="B53" s="44">
        <v>84</v>
      </c>
      <c r="C53" s="5" t="s">
        <v>174</v>
      </c>
      <c r="D53" s="5" t="s">
        <v>103</v>
      </c>
      <c r="E53" s="5" t="s">
        <v>236</v>
      </c>
      <c r="F53" s="5" t="s">
        <v>340</v>
      </c>
      <c r="Q53" s="44">
        <f>COUNTIF(Tableau35[[#This Row],[1]:[10]],"x")</f>
        <v>0</v>
      </c>
    </row>
    <row r="54" spans="1:17" ht="28.8" x14ac:dyDescent="0.3">
      <c r="A54" s="5" t="s">
        <v>175</v>
      </c>
      <c r="B54" s="44">
        <v>85</v>
      </c>
      <c r="C54" s="5" t="s">
        <v>176</v>
      </c>
      <c r="D54" s="5" t="s">
        <v>371</v>
      </c>
      <c r="E54" s="5" t="s">
        <v>237</v>
      </c>
      <c r="F54" s="5" t="s">
        <v>341</v>
      </c>
      <c r="H54" s="23" t="s">
        <v>10</v>
      </c>
      <c r="P54" s="23" t="s">
        <v>11</v>
      </c>
      <c r="Q54" s="44">
        <f>COUNTIF(Tableau35[[#This Row],[1]:[10]],"x")</f>
        <v>1</v>
      </c>
    </row>
    <row r="55" spans="1:17" x14ac:dyDescent="0.3">
      <c r="A55" s="5" t="s">
        <v>177</v>
      </c>
      <c r="B55" s="44">
        <v>91</v>
      </c>
      <c r="C55" s="5" t="s">
        <v>98</v>
      </c>
      <c r="D55" s="5" t="s">
        <v>98</v>
      </c>
      <c r="E55" s="5" t="s">
        <v>238</v>
      </c>
      <c r="F55" s="5" t="s">
        <v>319</v>
      </c>
      <c r="G55" s="23" t="s">
        <v>11</v>
      </c>
      <c r="Q55" s="44">
        <f>COUNTIF(Tableau35[[#This Row],[1]:[10]],"x")</f>
        <v>1</v>
      </c>
    </row>
    <row r="56" spans="1:17" ht="28.8" x14ac:dyDescent="0.3">
      <c r="A56" s="5" t="s">
        <v>178</v>
      </c>
      <c r="B56" s="44">
        <v>92</v>
      </c>
      <c r="C56" s="5" t="s">
        <v>147</v>
      </c>
      <c r="D56" s="5" t="s">
        <v>103</v>
      </c>
      <c r="E56" s="5" t="s">
        <v>239</v>
      </c>
      <c r="F56" s="5" t="s">
        <v>396</v>
      </c>
      <c r="P56" s="23" t="s">
        <v>11</v>
      </c>
      <c r="Q56" s="44">
        <f>COUNTIF(Tableau35[[#This Row],[1]:[10]],"x")</f>
        <v>1</v>
      </c>
    </row>
    <row r="57" spans="1:17" ht="28.8" x14ac:dyDescent="0.3">
      <c r="A57" s="5" t="s">
        <v>179</v>
      </c>
      <c r="B57" s="44">
        <v>94</v>
      </c>
      <c r="C57" s="5" t="s">
        <v>180</v>
      </c>
      <c r="D57" s="5" t="s">
        <v>180</v>
      </c>
      <c r="E57" s="5" t="s">
        <v>240</v>
      </c>
      <c r="F57" s="5" t="s">
        <v>342</v>
      </c>
      <c r="P57" s="23" t="s">
        <v>11</v>
      </c>
      <c r="Q57" s="44">
        <f>COUNTIF(Tableau35[[#This Row],[1]:[10]],"x")</f>
        <v>1</v>
      </c>
    </row>
    <row r="58" spans="1:17" ht="28.8" x14ac:dyDescent="0.3">
      <c r="A58" s="5" t="s">
        <v>181</v>
      </c>
      <c r="B58" s="44">
        <v>97</v>
      </c>
      <c r="C58" s="5" t="s">
        <v>245</v>
      </c>
      <c r="D58" s="5" t="s">
        <v>244</v>
      </c>
      <c r="E58" s="5" t="s">
        <v>242</v>
      </c>
      <c r="F58" s="5" t="s">
        <v>331</v>
      </c>
      <c r="O58" s="23" t="s">
        <v>11</v>
      </c>
      <c r="Q58" s="44">
        <f>COUNTIF(Tableau35[[#This Row],[1]:[10]],"x")</f>
        <v>1</v>
      </c>
    </row>
    <row r="59" spans="1:17" ht="43.2" x14ac:dyDescent="0.3">
      <c r="A59" s="5" t="s">
        <v>182</v>
      </c>
      <c r="B59" s="44">
        <v>99</v>
      </c>
      <c r="C59" s="5" t="s">
        <v>103</v>
      </c>
      <c r="D59" s="5" t="s">
        <v>103</v>
      </c>
      <c r="E59" s="5" t="s">
        <v>246</v>
      </c>
      <c r="F59" s="5" t="s">
        <v>397</v>
      </c>
      <c r="P59" s="23" t="s">
        <v>11</v>
      </c>
      <c r="Q59" s="44">
        <f>COUNTIF(Tableau35[[#This Row],[1]:[10]],"x")</f>
        <v>1</v>
      </c>
    </row>
    <row r="60" spans="1:17" ht="43.2" x14ac:dyDescent="0.3">
      <c r="A60" s="5" t="s">
        <v>183</v>
      </c>
      <c r="B60" s="44">
        <v>103</v>
      </c>
      <c r="C60" s="5" t="s">
        <v>244</v>
      </c>
      <c r="D60" s="5" t="s">
        <v>244</v>
      </c>
      <c r="E60" s="5" t="s">
        <v>247</v>
      </c>
      <c r="F60" s="5" t="s">
        <v>398</v>
      </c>
      <c r="P60" s="23" t="s">
        <v>11</v>
      </c>
      <c r="Q60" s="44">
        <f>COUNTIF(Tableau35[[#This Row],[1]:[10]],"x")</f>
        <v>1</v>
      </c>
    </row>
    <row r="61" spans="1:17" ht="43.2" x14ac:dyDescent="0.3">
      <c r="A61" s="5" t="s">
        <v>184</v>
      </c>
      <c r="B61" s="44">
        <v>105</v>
      </c>
      <c r="C61" s="5" t="s">
        <v>103</v>
      </c>
      <c r="D61" s="5" t="s">
        <v>103</v>
      </c>
      <c r="E61" s="5" t="s">
        <v>249</v>
      </c>
      <c r="F61" s="5" t="s">
        <v>399</v>
      </c>
      <c r="P61" s="23" t="s">
        <v>11</v>
      </c>
      <c r="Q61" s="44">
        <f>COUNTIF(Tableau35[[#This Row],[1]:[10]],"x")</f>
        <v>1</v>
      </c>
    </row>
    <row r="62" spans="1:17" ht="28.8" x14ac:dyDescent="0.3">
      <c r="A62" s="5" t="s">
        <v>185</v>
      </c>
      <c r="B62" s="44">
        <v>108</v>
      </c>
      <c r="C62" s="5" t="s">
        <v>186</v>
      </c>
      <c r="D62" s="5" t="s">
        <v>89</v>
      </c>
      <c r="E62" s="5" t="s">
        <v>248</v>
      </c>
      <c r="F62" s="5" t="s">
        <v>343</v>
      </c>
      <c r="O62" s="23" t="s">
        <v>11</v>
      </c>
      <c r="Q62" s="44">
        <f>COUNTIF(Tableau35[[#This Row],[1]:[10]],"x")</f>
        <v>1</v>
      </c>
    </row>
    <row r="63" spans="1:17" ht="43.2" x14ac:dyDescent="0.3">
      <c r="A63" s="5" t="s">
        <v>187</v>
      </c>
      <c r="B63" s="44">
        <v>109</v>
      </c>
      <c r="C63" s="5" t="s">
        <v>188</v>
      </c>
      <c r="D63" s="5" t="s">
        <v>103</v>
      </c>
      <c r="E63" s="5" t="s">
        <v>250</v>
      </c>
      <c r="F63" s="5" t="s">
        <v>400</v>
      </c>
      <c r="P63" s="23" t="s">
        <v>11</v>
      </c>
      <c r="Q63" s="44">
        <f>COUNTIF(Tableau35[[#This Row],[1]:[10]],"x")</f>
        <v>1</v>
      </c>
    </row>
    <row r="64" spans="1:17" x14ac:dyDescent="0.3">
      <c r="A64" s="5" t="s">
        <v>189</v>
      </c>
      <c r="B64" s="44">
        <v>110</v>
      </c>
      <c r="C64" s="5" t="s">
        <v>244</v>
      </c>
      <c r="D64" s="5" t="s">
        <v>244</v>
      </c>
      <c r="E64" s="5" t="s">
        <v>251</v>
      </c>
      <c r="F64" s="5" t="s">
        <v>243</v>
      </c>
      <c r="Q64" s="44">
        <f>COUNTIF(Tableau35[[#This Row],[1]:[10]],"x")</f>
        <v>0</v>
      </c>
    </row>
    <row r="65" spans="1:17" x14ac:dyDescent="0.3">
      <c r="A65" s="5" t="s">
        <v>190</v>
      </c>
      <c r="B65" s="44">
        <v>110</v>
      </c>
      <c r="C65" s="5" t="s">
        <v>180</v>
      </c>
      <c r="D65" s="5" t="s">
        <v>180</v>
      </c>
      <c r="E65" s="5" t="s">
        <v>252</v>
      </c>
      <c r="F65" s="5" t="s">
        <v>344</v>
      </c>
      <c r="Q65" s="44">
        <f>COUNTIF(Tableau35[[#This Row],[1]:[10]],"x")</f>
        <v>0</v>
      </c>
    </row>
    <row r="66" spans="1:17" x14ac:dyDescent="0.3">
      <c r="A66" s="5" t="s">
        <v>191</v>
      </c>
      <c r="B66" s="44">
        <v>110</v>
      </c>
      <c r="C66" s="5" t="s">
        <v>192</v>
      </c>
      <c r="D66" s="5" t="s">
        <v>376</v>
      </c>
      <c r="E66" s="5" t="s">
        <v>253</v>
      </c>
      <c r="F66" s="5" t="s">
        <v>345</v>
      </c>
      <c r="Q66" s="44">
        <f>COUNTIF(Tableau35[[#This Row],[1]:[10]],"x")</f>
        <v>0</v>
      </c>
    </row>
    <row r="67" spans="1:17" ht="28.8" x14ac:dyDescent="0.3">
      <c r="A67" s="5" t="s">
        <v>193</v>
      </c>
      <c r="B67" s="44">
        <v>111</v>
      </c>
      <c r="C67" s="5" t="s">
        <v>194</v>
      </c>
      <c r="D67" s="5" t="s">
        <v>372</v>
      </c>
      <c r="E67" s="5" t="s">
        <v>254</v>
      </c>
      <c r="F67" s="5" t="s">
        <v>346</v>
      </c>
      <c r="K67" s="23" t="s">
        <v>11</v>
      </c>
      <c r="Q67" s="44">
        <f>COUNTIF(Tableau35[[#This Row],[1]:[10]],"x")</f>
        <v>1</v>
      </c>
    </row>
    <row r="68" spans="1:17" ht="28.8" x14ac:dyDescent="0.3">
      <c r="A68" s="5" t="s">
        <v>195</v>
      </c>
      <c r="B68" s="44">
        <v>112</v>
      </c>
      <c r="C68" s="5" t="s">
        <v>196</v>
      </c>
      <c r="D68" s="5" t="s">
        <v>381</v>
      </c>
      <c r="E68" s="5" t="s">
        <v>255</v>
      </c>
      <c r="F68" s="5" t="s">
        <v>401</v>
      </c>
      <c r="N68" s="23" t="s">
        <v>11</v>
      </c>
      <c r="Q68" s="44">
        <f>COUNTIF(Tableau35[[#This Row],[1]:[10]],"x")</f>
        <v>1</v>
      </c>
    </row>
    <row r="69" spans="1:17" ht="28.8" x14ac:dyDescent="0.3">
      <c r="A69" s="5" t="s">
        <v>197</v>
      </c>
      <c r="B69" s="44">
        <v>113</v>
      </c>
      <c r="C69" s="5" t="s">
        <v>174</v>
      </c>
      <c r="D69" s="5" t="s">
        <v>371</v>
      </c>
      <c r="E69" s="5" t="s">
        <v>256</v>
      </c>
      <c r="F69" s="5" t="s">
        <v>402</v>
      </c>
      <c r="M69" s="23" t="s">
        <v>11</v>
      </c>
      <c r="P69" s="23" t="s">
        <v>11</v>
      </c>
      <c r="Q69" s="44">
        <f>COUNTIF(Tableau35[[#This Row],[1]:[10]],"x")</f>
        <v>2</v>
      </c>
    </row>
    <row r="70" spans="1:17" x14ac:dyDescent="0.3">
      <c r="A70" s="5" t="s">
        <v>198</v>
      </c>
      <c r="B70" s="44">
        <v>115</v>
      </c>
      <c r="C70" s="5" t="s">
        <v>147</v>
      </c>
      <c r="D70" s="5" t="s">
        <v>103</v>
      </c>
      <c r="E70" s="5" t="s">
        <v>257</v>
      </c>
      <c r="F70" s="5" t="s">
        <v>347</v>
      </c>
      <c r="N70" s="23" t="s">
        <v>11</v>
      </c>
      <c r="Q70" s="44">
        <f>COUNTIF(Tableau35[[#This Row],[1]:[10]],"x")</f>
        <v>1</v>
      </c>
    </row>
    <row r="71" spans="1:17" ht="28.8" x14ac:dyDescent="0.3">
      <c r="A71" s="5" t="s">
        <v>199</v>
      </c>
      <c r="B71" s="44">
        <v>115</v>
      </c>
      <c r="C71" s="5" t="s">
        <v>174</v>
      </c>
      <c r="D71" s="5" t="s">
        <v>103</v>
      </c>
      <c r="E71" s="5" t="s">
        <v>259</v>
      </c>
      <c r="F71" s="5" t="s">
        <v>403</v>
      </c>
      <c r="M71" s="23" t="s">
        <v>11</v>
      </c>
      <c r="P71" s="23" t="s">
        <v>11</v>
      </c>
      <c r="Q71" s="44">
        <f>COUNTIF(Tableau35[[#This Row],[1]:[10]],"x")</f>
        <v>2</v>
      </c>
    </row>
    <row r="72" spans="1:17" ht="28.8" x14ac:dyDescent="0.3">
      <c r="A72" s="5" t="s">
        <v>200</v>
      </c>
      <c r="B72" s="44">
        <v>119</v>
      </c>
      <c r="C72" s="5" t="s">
        <v>57</v>
      </c>
      <c r="D72" s="5" t="s">
        <v>371</v>
      </c>
      <c r="E72" s="5" t="s">
        <v>258</v>
      </c>
      <c r="F72" s="5" t="s">
        <v>404</v>
      </c>
      <c r="Q72" s="44">
        <f>COUNTIF(Tableau35[[#This Row],[1]:[10]],"x")</f>
        <v>0</v>
      </c>
    </row>
    <row r="73" spans="1:17" ht="28.8" x14ac:dyDescent="0.3">
      <c r="A73" s="5" t="s">
        <v>201</v>
      </c>
      <c r="B73" s="44">
        <v>120</v>
      </c>
      <c r="C73" s="5" t="s">
        <v>147</v>
      </c>
      <c r="D73" s="5" t="s">
        <v>103</v>
      </c>
      <c r="E73" s="5" t="s">
        <v>260</v>
      </c>
      <c r="F73" s="5" t="s">
        <v>348</v>
      </c>
      <c r="Q73" s="44">
        <f>COUNTIF(Tableau35[[#This Row],[1]:[10]],"x")</f>
        <v>0</v>
      </c>
    </row>
    <row r="74" spans="1:17" x14ac:dyDescent="0.3">
      <c r="A74" s="5" t="s">
        <v>202</v>
      </c>
      <c r="B74" s="44">
        <v>122</v>
      </c>
      <c r="C74" s="5" t="s">
        <v>147</v>
      </c>
      <c r="D74" s="5" t="s">
        <v>103</v>
      </c>
      <c r="E74" s="5" t="s">
        <v>261</v>
      </c>
      <c r="F74" s="5" t="s">
        <v>349</v>
      </c>
      <c r="J74" s="23" t="s">
        <v>11</v>
      </c>
      <c r="Q74" s="44">
        <f>COUNTIF(Tableau35[[#This Row],[1]:[10]],"x")</f>
        <v>1</v>
      </c>
    </row>
    <row r="75" spans="1:17" x14ac:dyDescent="0.3">
      <c r="A75" s="5" t="s">
        <v>203</v>
      </c>
      <c r="B75" s="44">
        <v>123</v>
      </c>
      <c r="C75" s="5" t="s">
        <v>57</v>
      </c>
      <c r="D75" s="5" t="s">
        <v>371</v>
      </c>
      <c r="E75" s="5" t="s">
        <v>262</v>
      </c>
      <c r="F75" s="5" t="s">
        <v>350</v>
      </c>
      <c r="Q75" s="44">
        <f>COUNTIF(Tableau35[[#This Row],[1]:[10]],"x")</f>
        <v>0</v>
      </c>
    </row>
    <row r="76" spans="1:17" ht="28.8" x14ac:dyDescent="0.3">
      <c r="A76" s="5" t="s">
        <v>204</v>
      </c>
      <c r="B76" s="44">
        <v>124</v>
      </c>
      <c r="C76" s="5" t="s">
        <v>205</v>
      </c>
      <c r="D76" s="5" t="s">
        <v>382</v>
      </c>
      <c r="E76" s="5" t="s">
        <v>263</v>
      </c>
      <c r="F76" s="5" t="s">
        <v>351</v>
      </c>
      <c r="O76" s="23" t="s">
        <v>11</v>
      </c>
      <c r="Q76" s="44">
        <f>COUNTIF(Tableau35[[#This Row],[1]:[10]],"x")</f>
        <v>1</v>
      </c>
    </row>
    <row r="77" spans="1:17" x14ac:dyDescent="0.3">
      <c r="A77" s="5" t="s">
        <v>206</v>
      </c>
      <c r="B77" s="44">
        <v>124</v>
      </c>
      <c r="C77" s="5" t="s">
        <v>147</v>
      </c>
      <c r="D77" s="5" t="s">
        <v>103</v>
      </c>
      <c r="E77" s="5" t="s">
        <v>264</v>
      </c>
      <c r="F77" s="5" t="s">
        <v>394</v>
      </c>
      <c r="Q77" s="44">
        <f>COUNTIF(Tableau35[[#This Row],[1]:[10]],"x")</f>
        <v>0</v>
      </c>
    </row>
    <row r="78" spans="1:17" ht="28.8" x14ac:dyDescent="0.3">
      <c r="A78" s="5" t="s">
        <v>207</v>
      </c>
      <c r="B78" s="44">
        <v>125</v>
      </c>
      <c r="C78" s="5" t="s">
        <v>147</v>
      </c>
      <c r="D78" s="5" t="s">
        <v>103</v>
      </c>
      <c r="E78" s="5" t="s">
        <v>265</v>
      </c>
      <c r="F78" s="5" t="s">
        <v>352</v>
      </c>
      <c r="P78" s="23" t="s">
        <v>11</v>
      </c>
      <c r="Q78" s="44">
        <f>COUNTIF(Tableau35[[#This Row],[1]:[10]],"x")</f>
        <v>1</v>
      </c>
    </row>
    <row r="79" spans="1:17" x14ac:dyDescent="0.3">
      <c r="A79" s="5" t="s">
        <v>208</v>
      </c>
      <c r="B79" s="44">
        <v>129</v>
      </c>
      <c r="C79" s="5" t="s">
        <v>209</v>
      </c>
      <c r="D79" s="5" t="s">
        <v>382</v>
      </c>
      <c r="E79" s="5" t="s">
        <v>268</v>
      </c>
      <c r="F79" s="5" t="s">
        <v>351</v>
      </c>
      <c r="O79" s="23" t="s">
        <v>11</v>
      </c>
      <c r="Q79" s="44">
        <f>COUNTIF(Tableau35[[#This Row],[1]:[10]],"x")</f>
        <v>1</v>
      </c>
    </row>
    <row r="80" spans="1:17" x14ac:dyDescent="0.3">
      <c r="A80" s="5" t="s">
        <v>210</v>
      </c>
      <c r="B80" s="44">
        <v>129</v>
      </c>
      <c r="C80" s="5" t="s">
        <v>211</v>
      </c>
      <c r="D80" s="5" t="s">
        <v>103</v>
      </c>
      <c r="E80" s="5" t="s">
        <v>269</v>
      </c>
      <c r="F80" s="5" t="s">
        <v>353</v>
      </c>
      <c r="O80" s="23" t="s">
        <v>11</v>
      </c>
      <c r="Q80" s="44">
        <f>COUNTIF(Tableau35[[#This Row],[1]:[10]],"x")</f>
        <v>1</v>
      </c>
    </row>
    <row r="81" spans="1:17" x14ac:dyDescent="0.3">
      <c r="A81" s="5" t="s">
        <v>212</v>
      </c>
      <c r="B81" s="44">
        <v>130</v>
      </c>
      <c r="C81" s="5" t="s">
        <v>147</v>
      </c>
      <c r="D81" s="5" t="s">
        <v>103</v>
      </c>
      <c r="E81" s="5" t="s">
        <v>270</v>
      </c>
      <c r="F81" s="5" t="s">
        <v>354</v>
      </c>
      <c r="J81" s="23" t="s">
        <v>11</v>
      </c>
      <c r="Q81" s="44">
        <f>COUNTIF(Tableau35[[#This Row],[1]:[10]],"x")</f>
        <v>1</v>
      </c>
    </row>
    <row r="82" spans="1:17" ht="43.2" x14ac:dyDescent="0.3">
      <c r="A82" s="5" t="s">
        <v>213</v>
      </c>
      <c r="B82" s="44">
        <v>134</v>
      </c>
      <c r="C82" s="5" t="s">
        <v>174</v>
      </c>
      <c r="D82" s="5" t="s">
        <v>103</v>
      </c>
      <c r="E82" s="5" t="s">
        <v>271</v>
      </c>
      <c r="F82" s="5" t="s">
        <v>405</v>
      </c>
      <c r="Q82" s="44">
        <f>COUNTIF(Tableau35[[#This Row],[1]:[10]],"x")</f>
        <v>0</v>
      </c>
    </row>
  </sheetData>
  <conditionalFormatting sqref="D1:D1048576">
    <cfRule type="duplicateValues" dxfId="11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5" fitToHeight="4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5513E-C372-493E-802F-4A1103083C1C}">
  <sheetPr>
    <pageSetUpPr fitToPage="1"/>
  </sheetPr>
  <dimension ref="A1:W17"/>
  <sheetViews>
    <sheetView workbookViewId="0">
      <selection activeCell="A5" sqref="A5"/>
    </sheetView>
  </sheetViews>
  <sheetFormatPr baseColWidth="10" defaultRowHeight="14.4" x14ac:dyDescent="0.3"/>
  <cols>
    <col min="1" max="1" width="14.88671875" style="34" customWidth="1"/>
    <col min="2" max="13" width="6.5546875" customWidth="1"/>
    <col min="14" max="14" width="29.5546875" style="27" customWidth="1"/>
    <col min="15" max="15" width="1.5546875" style="27" customWidth="1"/>
    <col min="16" max="23" width="7" customWidth="1"/>
    <col min="24" max="33" width="8.6640625" customWidth="1"/>
  </cols>
  <sheetData>
    <row r="1" spans="1:23" s="30" customFormat="1" x14ac:dyDescent="0.3">
      <c r="A1" s="34"/>
      <c r="B1" s="78" t="s">
        <v>300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P1" s="78" t="s">
        <v>301</v>
      </c>
      <c r="Q1" s="78"/>
      <c r="R1" s="78"/>
      <c r="S1" s="78"/>
      <c r="T1" s="78"/>
      <c r="U1" s="78"/>
      <c r="V1" s="78"/>
      <c r="W1" s="78"/>
    </row>
    <row r="2" spans="1:23" s="30" customFormat="1" x14ac:dyDescent="0.3">
      <c r="A2" s="34"/>
      <c r="B2" s="81">
        <v>43593</v>
      </c>
      <c r="C2" s="81"/>
      <c r="D2" s="81">
        <v>43596</v>
      </c>
      <c r="E2" s="81"/>
      <c r="F2" s="81">
        <v>43597</v>
      </c>
      <c r="G2" s="81"/>
      <c r="H2" s="81">
        <v>43624</v>
      </c>
      <c r="I2" s="81"/>
      <c r="J2" s="81">
        <v>43625</v>
      </c>
      <c r="K2" s="81"/>
      <c r="L2" s="81">
        <v>43626</v>
      </c>
      <c r="M2" s="81"/>
      <c r="N2" s="79" t="s">
        <v>299</v>
      </c>
      <c r="O2" s="19"/>
      <c r="P2" s="31">
        <v>43600</v>
      </c>
      <c r="Q2" s="31">
        <f>P2+7</f>
        <v>43607</v>
      </c>
      <c r="R2" s="31">
        <f t="shared" ref="R2:W2" si="0">Q2+7</f>
        <v>43614</v>
      </c>
      <c r="S2" s="31">
        <f t="shared" si="0"/>
        <v>43621</v>
      </c>
      <c r="T2" s="31">
        <f t="shared" si="0"/>
        <v>43628</v>
      </c>
      <c r="U2" s="31">
        <f t="shared" si="0"/>
        <v>43635</v>
      </c>
      <c r="V2" s="31">
        <f t="shared" si="0"/>
        <v>43642</v>
      </c>
      <c r="W2" s="31">
        <f t="shared" si="0"/>
        <v>43649</v>
      </c>
    </row>
    <row r="3" spans="1:23" s="30" customFormat="1" x14ac:dyDescent="0.3">
      <c r="A3" s="34"/>
      <c r="B3" s="32" t="s">
        <v>297</v>
      </c>
      <c r="C3" s="32" t="s">
        <v>298</v>
      </c>
      <c r="D3" s="32" t="str">
        <f>B3</f>
        <v>am</v>
      </c>
      <c r="E3" s="32" t="str">
        <f t="shared" ref="E3:G3" si="1">C3</f>
        <v>pm</v>
      </c>
      <c r="F3" s="32" t="str">
        <f t="shared" si="1"/>
        <v>am</v>
      </c>
      <c r="G3" s="32" t="str">
        <f t="shared" si="1"/>
        <v>pm</v>
      </c>
      <c r="H3" s="32" t="str">
        <f t="shared" ref="H3" si="2">F3</f>
        <v>am</v>
      </c>
      <c r="I3" s="32" t="str">
        <f t="shared" ref="I3" si="3">G3</f>
        <v>pm</v>
      </c>
      <c r="J3" s="32" t="str">
        <f t="shared" ref="J3" si="4">H3</f>
        <v>am</v>
      </c>
      <c r="K3" s="32" t="str">
        <f t="shared" ref="K3" si="5">I3</f>
        <v>pm</v>
      </c>
      <c r="L3" s="32" t="str">
        <f t="shared" ref="L3" si="6">J3</f>
        <v>am</v>
      </c>
      <c r="M3" s="32" t="str">
        <f t="shared" ref="M3" si="7">K3</f>
        <v>pm</v>
      </c>
      <c r="N3" s="80"/>
      <c r="O3" s="19"/>
      <c r="P3" s="31" t="s">
        <v>309</v>
      </c>
      <c r="Q3" s="31" t="s">
        <v>309</v>
      </c>
      <c r="R3" s="31" t="s">
        <v>309</v>
      </c>
      <c r="S3" s="31" t="s">
        <v>309</v>
      </c>
      <c r="T3" s="31" t="s">
        <v>309</v>
      </c>
      <c r="U3" s="31" t="s">
        <v>309</v>
      </c>
      <c r="V3" s="31" t="s">
        <v>309</v>
      </c>
      <c r="W3" s="31" t="s">
        <v>309</v>
      </c>
    </row>
    <row r="4" spans="1:23" x14ac:dyDescent="0.3">
      <c r="A4" s="35" t="s">
        <v>3</v>
      </c>
      <c r="B4" s="28" t="s">
        <v>308</v>
      </c>
      <c r="C4" s="28" t="s">
        <v>308</v>
      </c>
      <c r="D4" s="28"/>
      <c r="E4" s="28"/>
      <c r="F4" s="28" t="s">
        <v>308</v>
      </c>
      <c r="G4" s="28" t="s">
        <v>308</v>
      </c>
      <c r="H4" s="28"/>
      <c r="I4" s="28"/>
      <c r="J4" s="28"/>
      <c r="K4" s="28"/>
      <c r="L4" s="28"/>
      <c r="M4" s="28"/>
      <c r="N4" s="29"/>
      <c r="P4" s="28" t="s">
        <v>308</v>
      </c>
      <c r="Q4" s="28" t="s">
        <v>308</v>
      </c>
      <c r="R4" s="28"/>
      <c r="S4" s="28" t="s">
        <v>308</v>
      </c>
      <c r="T4" s="28" t="s">
        <v>308</v>
      </c>
      <c r="U4" s="28" t="s">
        <v>308</v>
      </c>
      <c r="V4" s="28" t="s">
        <v>308</v>
      </c>
      <c r="W4" s="28" t="s">
        <v>308</v>
      </c>
    </row>
    <row r="5" spans="1:23" x14ac:dyDescent="0.3">
      <c r="A5" s="35" t="s">
        <v>7</v>
      </c>
      <c r="B5" s="28" t="s">
        <v>308</v>
      </c>
      <c r="C5" s="28" t="s">
        <v>308</v>
      </c>
      <c r="D5" s="28" t="s">
        <v>308</v>
      </c>
      <c r="E5" s="28" t="s">
        <v>308</v>
      </c>
      <c r="F5" s="28" t="s">
        <v>308</v>
      </c>
      <c r="G5" s="28" t="s">
        <v>308</v>
      </c>
      <c r="H5" s="28" t="s">
        <v>308</v>
      </c>
      <c r="I5" s="28" t="s">
        <v>308</v>
      </c>
      <c r="J5" s="28" t="s">
        <v>308</v>
      </c>
      <c r="K5" s="28" t="s">
        <v>308</v>
      </c>
      <c r="L5" s="28" t="s">
        <v>308</v>
      </c>
      <c r="M5" s="28" t="s">
        <v>308</v>
      </c>
      <c r="N5" s="29"/>
      <c r="P5" s="28"/>
      <c r="Q5" s="28" t="s">
        <v>308</v>
      </c>
      <c r="R5" s="28"/>
      <c r="S5" s="28" t="s">
        <v>308</v>
      </c>
      <c r="T5" s="28" t="s">
        <v>308</v>
      </c>
      <c r="U5" s="28" t="s">
        <v>308</v>
      </c>
      <c r="V5" s="28" t="s">
        <v>308</v>
      </c>
      <c r="W5" s="28" t="s">
        <v>308</v>
      </c>
    </row>
    <row r="6" spans="1:23" x14ac:dyDescent="0.3">
      <c r="A6" s="35" t="s">
        <v>0</v>
      </c>
      <c r="B6" s="28" t="s">
        <v>308</v>
      </c>
      <c r="C6" s="28" t="s">
        <v>308</v>
      </c>
      <c r="D6" s="28" t="s">
        <v>308</v>
      </c>
      <c r="E6" s="28" t="s">
        <v>308</v>
      </c>
      <c r="F6" s="28" t="s">
        <v>308</v>
      </c>
      <c r="G6" s="28" t="s">
        <v>308</v>
      </c>
      <c r="H6" s="28" t="s">
        <v>308</v>
      </c>
      <c r="I6" s="28" t="s">
        <v>308</v>
      </c>
      <c r="J6" s="28" t="s">
        <v>308</v>
      </c>
      <c r="K6" s="28" t="s">
        <v>308</v>
      </c>
      <c r="L6" s="28" t="s">
        <v>308</v>
      </c>
      <c r="M6" s="28" t="s">
        <v>308</v>
      </c>
      <c r="N6" s="29"/>
      <c r="P6" s="28" t="s">
        <v>308</v>
      </c>
      <c r="Q6" s="28" t="s">
        <v>308</v>
      </c>
      <c r="R6" s="28"/>
      <c r="S6" s="28" t="s">
        <v>308</v>
      </c>
      <c r="T6" s="28" t="s">
        <v>308</v>
      </c>
      <c r="U6" s="28" t="s">
        <v>308</v>
      </c>
      <c r="V6" s="28" t="s">
        <v>308</v>
      </c>
      <c r="W6" s="28" t="s">
        <v>308</v>
      </c>
    </row>
    <row r="7" spans="1:23" ht="28.8" x14ac:dyDescent="0.3">
      <c r="A7" s="35" t="s">
        <v>1</v>
      </c>
      <c r="B7" s="28" t="s">
        <v>308</v>
      </c>
      <c r="C7" s="28" t="s">
        <v>308</v>
      </c>
      <c r="D7" s="28" t="s">
        <v>10</v>
      </c>
      <c r="E7" s="28" t="s">
        <v>10</v>
      </c>
      <c r="F7" s="28" t="s">
        <v>10</v>
      </c>
      <c r="G7" s="28" t="s">
        <v>10</v>
      </c>
      <c r="H7" s="28" t="s">
        <v>308</v>
      </c>
      <c r="I7" s="28" t="s">
        <v>308</v>
      </c>
      <c r="J7" s="28" t="s">
        <v>308</v>
      </c>
      <c r="K7" s="28" t="s">
        <v>308</v>
      </c>
      <c r="L7" s="28" t="s">
        <v>308</v>
      </c>
      <c r="M7" s="28" t="s">
        <v>308</v>
      </c>
      <c r="N7" s="29" t="s">
        <v>310</v>
      </c>
      <c r="P7" s="28" t="s">
        <v>308</v>
      </c>
      <c r="Q7" s="28" t="s">
        <v>308</v>
      </c>
      <c r="R7" s="28"/>
      <c r="S7" s="28" t="s">
        <v>308</v>
      </c>
      <c r="T7" s="28" t="s">
        <v>308</v>
      </c>
      <c r="U7" s="28" t="s">
        <v>308</v>
      </c>
      <c r="V7" s="28" t="s">
        <v>308</v>
      </c>
      <c r="W7" s="28" t="s">
        <v>308</v>
      </c>
    </row>
    <row r="8" spans="1:23" x14ac:dyDescent="0.3">
      <c r="A8" s="35" t="s">
        <v>5</v>
      </c>
      <c r="B8" s="28" t="s">
        <v>308</v>
      </c>
      <c r="C8" s="28" t="s">
        <v>308</v>
      </c>
      <c r="D8" s="28" t="s">
        <v>308</v>
      </c>
      <c r="E8" s="28" t="s">
        <v>308</v>
      </c>
      <c r="F8" s="28" t="s">
        <v>308</v>
      </c>
      <c r="G8" s="28" t="s">
        <v>308</v>
      </c>
      <c r="H8" s="28" t="s">
        <v>308</v>
      </c>
      <c r="I8" s="28" t="s">
        <v>308</v>
      </c>
      <c r="J8" s="28" t="s">
        <v>308</v>
      </c>
      <c r="K8" s="28" t="s">
        <v>308</v>
      </c>
      <c r="L8" s="28" t="s">
        <v>308</v>
      </c>
      <c r="M8" s="28" t="s">
        <v>308</v>
      </c>
      <c r="N8" s="29"/>
      <c r="P8" s="28" t="s">
        <v>308</v>
      </c>
      <c r="Q8" s="28" t="s">
        <v>308</v>
      </c>
      <c r="R8" s="28"/>
      <c r="S8" s="28" t="s">
        <v>308</v>
      </c>
      <c r="T8" s="28" t="s">
        <v>308</v>
      </c>
      <c r="U8" s="28" t="s">
        <v>308</v>
      </c>
      <c r="V8" s="28" t="s">
        <v>308</v>
      </c>
      <c r="W8" s="28" t="s">
        <v>308</v>
      </c>
    </row>
    <row r="9" spans="1:23" ht="28.8" x14ac:dyDescent="0.3">
      <c r="A9" s="35" t="s">
        <v>78</v>
      </c>
      <c r="B9" s="28" t="s">
        <v>308</v>
      </c>
      <c r="C9" s="28" t="s">
        <v>308</v>
      </c>
      <c r="D9" s="28"/>
      <c r="E9" s="28" t="s">
        <v>308</v>
      </c>
      <c r="F9" s="28" t="s">
        <v>308</v>
      </c>
      <c r="G9" s="28" t="s">
        <v>308</v>
      </c>
      <c r="H9" s="28"/>
      <c r="I9" s="28" t="s">
        <v>308</v>
      </c>
      <c r="J9" s="28" t="s">
        <v>308</v>
      </c>
      <c r="K9" s="28" t="s">
        <v>308</v>
      </c>
      <c r="L9" s="28" t="s">
        <v>308</v>
      </c>
      <c r="M9" s="28" t="s">
        <v>308</v>
      </c>
      <c r="N9" s="29" t="s">
        <v>303</v>
      </c>
      <c r="P9" s="28" t="s">
        <v>308</v>
      </c>
      <c r="Q9" s="28" t="s">
        <v>308</v>
      </c>
      <c r="R9" s="28"/>
      <c r="S9" s="28" t="s">
        <v>308</v>
      </c>
      <c r="T9" s="28" t="s">
        <v>308</v>
      </c>
      <c r="U9" s="28" t="s">
        <v>308</v>
      </c>
      <c r="V9" s="28" t="s">
        <v>308</v>
      </c>
      <c r="W9" s="28" t="s">
        <v>308</v>
      </c>
    </row>
    <row r="10" spans="1:23" x14ac:dyDescent="0.3">
      <c r="A10" s="35" t="s">
        <v>6</v>
      </c>
      <c r="B10" s="28" t="s">
        <v>308</v>
      </c>
      <c r="C10" s="28" t="s">
        <v>308</v>
      </c>
      <c r="D10" s="28" t="s">
        <v>308</v>
      </c>
      <c r="E10" s="28" t="s">
        <v>308</v>
      </c>
      <c r="F10" s="28" t="s">
        <v>308</v>
      </c>
      <c r="G10" s="28" t="s">
        <v>308</v>
      </c>
      <c r="H10" s="28"/>
      <c r="I10" s="28"/>
      <c r="J10" s="28"/>
      <c r="K10" s="28"/>
      <c r="L10" s="28"/>
      <c r="M10" s="28"/>
      <c r="N10" s="29"/>
      <c r="P10" s="28" t="s">
        <v>308</v>
      </c>
      <c r="Q10" s="28" t="s">
        <v>308</v>
      </c>
      <c r="R10" s="28"/>
      <c r="S10" s="28"/>
      <c r="T10" s="28" t="s">
        <v>308</v>
      </c>
      <c r="U10" s="28" t="s">
        <v>308</v>
      </c>
      <c r="V10" s="28"/>
      <c r="W10" s="28" t="s">
        <v>308</v>
      </c>
    </row>
    <row r="11" spans="1:23" x14ac:dyDescent="0.3">
      <c r="A11" s="35" t="s">
        <v>2</v>
      </c>
      <c r="B11" s="28" t="s">
        <v>308</v>
      </c>
      <c r="C11" s="28" t="s">
        <v>308</v>
      </c>
      <c r="D11" s="28" t="s">
        <v>308</v>
      </c>
      <c r="E11" s="28" t="s">
        <v>308</v>
      </c>
      <c r="F11" s="28" t="s">
        <v>308</v>
      </c>
      <c r="G11" s="28" t="s">
        <v>308</v>
      </c>
      <c r="H11" s="28" t="s">
        <v>308</v>
      </c>
      <c r="I11" s="28" t="s">
        <v>308</v>
      </c>
      <c r="J11" s="28" t="s">
        <v>308</v>
      </c>
      <c r="K11" s="28" t="s">
        <v>308</v>
      </c>
      <c r="L11" s="28" t="s">
        <v>308</v>
      </c>
      <c r="M11" s="28" t="s">
        <v>308</v>
      </c>
      <c r="N11" s="29"/>
      <c r="P11" s="28" t="s">
        <v>308</v>
      </c>
      <c r="Q11" s="28" t="s">
        <v>308</v>
      </c>
      <c r="R11" s="28"/>
      <c r="S11" s="28" t="s">
        <v>308</v>
      </c>
      <c r="T11" s="28" t="s">
        <v>308</v>
      </c>
      <c r="U11" s="28" t="s">
        <v>308</v>
      </c>
      <c r="V11" s="28" t="s">
        <v>308</v>
      </c>
      <c r="W11" s="28" t="s">
        <v>308</v>
      </c>
    </row>
    <row r="12" spans="1:23" x14ac:dyDescent="0.3">
      <c r="A12" s="35" t="s">
        <v>8</v>
      </c>
      <c r="B12" s="28" t="s">
        <v>308</v>
      </c>
      <c r="C12" s="28" t="s">
        <v>308</v>
      </c>
      <c r="D12" s="28" t="s">
        <v>308</v>
      </c>
      <c r="E12" s="28" t="s">
        <v>308</v>
      </c>
      <c r="F12" s="28" t="s">
        <v>308</v>
      </c>
      <c r="G12" s="28" t="s">
        <v>308</v>
      </c>
      <c r="H12" s="28" t="s">
        <v>308</v>
      </c>
      <c r="I12" s="28" t="s">
        <v>308</v>
      </c>
      <c r="J12" s="28" t="s">
        <v>308</v>
      </c>
      <c r="K12" s="28" t="s">
        <v>308</v>
      </c>
      <c r="L12" s="28" t="s">
        <v>308</v>
      </c>
      <c r="M12" s="28" t="s">
        <v>308</v>
      </c>
      <c r="N12" s="29"/>
      <c r="P12" s="28" t="s">
        <v>308</v>
      </c>
      <c r="Q12" s="28" t="s">
        <v>308</v>
      </c>
      <c r="R12" s="28"/>
      <c r="S12" s="28" t="s">
        <v>308</v>
      </c>
      <c r="T12" s="28" t="s">
        <v>308</v>
      </c>
      <c r="U12" s="28" t="s">
        <v>308</v>
      </c>
      <c r="V12" s="28" t="s">
        <v>308</v>
      </c>
      <c r="W12" s="28" t="s">
        <v>308</v>
      </c>
    </row>
    <row r="13" spans="1:23" x14ac:dyDescent="0.3">
      <c r="A13" s="35" t="s">
        <v>4</v>
      </c>
      <c r="B13" s="28" t="s">
        <v>308</v>
      </c>
      <c r="C13" s="28" t="s">
        <v>308</v>
      </c>
      <c r="D13" s="28" t="s">
        <v>308</v>
      </c>
      <c r="E13" s="28" t="s">
        <v>308</v>
      </c>
      <c r="F13" s="28" t="s">
        <v>308</v>
      </c>
      <c r="G13" s="28" t="s">
        <v>308</v>
      </c>
      <c r="H13" s="28" t="s">
        <v>308</v>
      </c>
      <c r="I13" s="28" t="s">
        <v>308</v>
      </c>
      <c r="J13" s="28" t="s">
        <v>308</v>
      </c>
      <c r="K13" s="28" t="s">
        <v>308</v>
      </c>
      <c r="L13" s="28" t="s">
        <v>308</v>
      </c>
      <c r="M13" s="28" t="s">
        <v>308</v>
      </c>
      <c r="N13" s="29" t="s">
        <v>302</v>
      </c>
      <c r="P13" s="28" t="s">
        <v>308</v>
      </c>
      <c r="Q13" s="28" t="s">
        <v>308</v>
      </c>
      <c r="R13" s="28"/>
      <c r="S13" s="28" t="s">
        <v>308</v>
      </c>
      <c r="T13" s="28" t="s">
        <v>308</v>
      </c>
      <c r="U13" s="28" t="s">
        <v>308</v>
      </c>
      <c r="V13" s="28" t="s">
        <v>308</v>
      </c>
      <c r="W13" s="28" t="s">
        <v>308</v>
      </c>
    </row>
    <row r="14" spans="1:23" x14ac:dyDescent="0.3">
      <c r="A14" s="35" t="s">
        <v>79</v>
      </c>
      <c r="B14" s="28" t="s">
        <v>308</v>
      </c>
      <c r="C14" s="28" t="s">
        <v>308</v>
      </c>
      <c r="D14" s="28" t="s">
        <v>308</v>
      </c>
      <c r="E14" s="28" t="s">
        <v>308</v>
      </c>
      <c r="F14" s="28" t="s">
        <v>308</v>
      </c>
      <c r="G14" s="28" t="s">
        <v>308</v>
      </c>
      <c r="H14" s="28" t="s">
        <v>308</v>
      </c>
      <c r="I14" s="28" t="s">
        <v>308</v>
      </c>
      <c r="J14" s="28" t="s">
        <v>308</v>
      </c>
      <c r="K14" s="28" t="s">
        <v>308</v>
      </c>
      <c r="L14" s="28" t="s">
        <v>308</v>
      </c>
      <c r="M14" s="28" t="s">
        <v>308</v>
      </c>
      <c r="N14" s="29"/>
      <c r="P14" s="28" t="s">
        <v>308</v>
      </c>
      <c r="Q14" s="28" t="s">
        <v>308</v>
      </c>
      <c r="R14" s="28"/>
      <c r="S14" s="28" t="s">
        <v>308</v>
      </c>
      <c r="T14" s="28" t="s">
        <v>308</v>
      </c>
      <c r="U14" s="28" t="s">
        <v>308</v>
      </c>
      <c r="V14" s="28" t="s">
        <v>308</v>
      </c>
      <c r="W14" s="28" t="s">
        <v>308</v>
      </c>
    </row>
    <row r="15" spans="1:23" x14ac:dyDescent="0.3">
      <c r="A15" s="35" t="s">
        <v>9</v>
      </c>
      <c r="B15" s="28"/>
      <c r="C15" s="28" t="s">
        <v>308</v>
      </c>
      <c r="D15" s="28"/>
      <c r="E15" s="28" t="s">
        <v>308</v>
      </c>
      <c r="F15" s="28" t="s">
        <v>308</v>
      </c>
      <c r="G15" s="28" t="s">
        <v>308</v>
      </c>
      <c r="H15" s="28" t="s">
        <v>308</v>
      </c>
      <c r="I15" s="28" t="s">
        <v>308</v>
      </c>
      <c r="J15" s="28" t="s">
        <v>308</v>
      </c>
      <c r="K15" s="28" t="s">
        <v>308</v>
      </c>
      <c r="L15" s="28" t="s">
        <v>308</v>
      </c>
      <c r="M15" s="28" t="s">
        <v>308</v>
      </c>
      <c r="N15" s="29"/>
      <c r="P15" s="28" t="s">
        <v>308</v>
      </c>
      <c r="Q15" s="28" t="s">
        <v>308</v>
      </c>
      <c r="R15" s="28"/>
      <c r="S15" s="28" t="s">
        <v>308</v>
      </c>
      <c r="T15" s="28" t="s">
        <v>308</v>
      </c>
      <c r="U15" s="28" t="s">
        <v>308</v>
      </c>
      <c r="V15" s="28" t="s">
        <v>308</v>
      </c>
      <c r="W15" s="28" t="s">
        <v>308</v>
      </c>
    </row>
    <row r="16" spans="1:23" x14ac:dyDescent="0.3">
      <c r="A16" s="35" t="s">
        <v>311</v>
      </c>
      <c r="B16" s="28" t="s">
        <v>308</v>
      </c>
      <c r="C16" s="28" t="s">
        <v>308</v>
      </c>
      <c r="D16" s="28" t="s">
        <v>308</v>
      </c>
      <c r="E16" s="28" t="s">
        <v>308</v>
      </c>
      <c r="F16" s="28" t="s">
        <v>308</v>
      </c>
      <c r="G16" s="28" t="s">
        <v>308</v>
      </c>
      <c r="H16" s="28" t="s">
        <v>308</v>
      </c>
      <c r="I16" s="28" t="s">
        <v>308</v>
      </c>
      <c r="J16" s="28" t="s">
        <v>308</v>
      </c>
      <c r="K16" s="28" t="s">
        <v>308</v>
      </c>
      <c r="L16" s="28" t="s">
        <v>308</v>
      </c>
      <c r="M16" s="28" t="s">
        <v>308</v>
      </c>
      <c r="N16" s="29"/>
      <c r="P16" s="28" t="s">
        <v>308</v>
      </c>
      <c r="Q16" s="28" t="s">
        <v>308</v>
      </c>
      <c r="R16" s="28"/>
      <c r="S16" s="28" t="s">
        <v>308</v>
      </c>
      <c r="T16" s="28" t="s">
        <v>308</v>
      </c>
      <c r="U16" s="28" t="s">
        <v>308</v>
      </c>
      <c r="V16" s="28" t="s">
        <v>308</v>
      </c>
      <c r="W16" s="28" t="s">
        <v>308</v>
      </c>
    </row>
    <row r="17" spans="1:23" s="37" customFormat="1" ht="44.25" customHeight="1" x14ac:dyDescent="0.3">
      <c r="A17" s="36"/>
      <c r="B17" s="77" t="s">
        <v>304</v>
      </c>
      <c r="C17" s="77"/>
      <c r="D17" s="77" t="s">
        <v>305</v>
      </c>
      <c r="E17" s="77"/>
      <c r="F17" s="77"/>
      <c r="G17" s="77"/>
      <c r="H17" s="77" t="s">
        <v>306</v>
      </c>
      <c r="I17" s="77"/>
      <c r="J17" s="77"/>
      <c r="K17" s="77"/>
      <c r="L17" s="77"/>
      <c r="M17" s="77"/>
      <c r="P17" s="77" t="s">
        <v>307</v>
      </c>
      <c r="Q17" s="77"/>
      <c r="R17" s="77"/>
      <c r="S17" s="77"/>
      <c r="T17" s="77"/>
      <c r="U17" s="77"/>
      <c r="V17" s="77"/>
      <c r="W17" s="77"/>
    </row>
  </sheetData>
  <sortState xmlns:xlrd2="http://schemas.microsoft.com/office/spreadsheetml/2017/richdata2" ref="A4:W16">
    <sortCondition ref="A4"/>
  </sortState>
  <mergeCells count="13">
    <mergeCell ref="H17:M17"/>
    <mergeCell ref="P17:W17"/>
    <mergeCell ref="P1:W1"/>
    <mergeCell ref="B1:N1"/>
    <mergeCell ref="N2:N3"/>
    <mergeCell ref="B17:C17"/>
    <mergeCell ref="D17:G17"/>
    <mergeCell ref="B2:C2"/>
    <mergeCell ref="D2:E2"/>
    <mergeCell ref="F2:G2"/>
    <mergeCell ref="H2:I2"/>
    <mergeCell ref="J2:K2"/>
    <mergeCell ref="L2:M2"/>
  </mergeCells>
  <conditionalFormatting sqref="B4:M16">
    <cfRule type="cellIs" dxfId="10" priority="6" operator="equal">
      <formula>"?"</formula>
    </cfRule>
    <cfRule type="cellIs" dxfId="9" priority="7" operator="equal">
      <formula>"o"</formula>
    </cfRule>
    <cfRule type="containsBlanks" dxfId="8" priority="8">
      <formula>LEN(TRIM(B4))=0</formula>
    </cfRule>
  </conditionalFormatting>
  <conditionalFormatting sqref="P4:W16">
    <cfRule type="cellIs" dxfId="7" priority="1" operator="equal">
      <formula>"?"</formula>
    </cfRule>
    <cfRule type="cellIs" dxfId="6" priority="2" operator="equal">
      <formula>"o"</formula>
    </cfRule>
    <cfRule type="containsBlanks" dxfId="5" priority="3">
      <formula>LEN(TRIM(P4))=0</formula>
    </cfRule>
  </conditionalFormatting>
  <printOptions horizontalCentered="1"/>
  <pageMargins left="0.39370078740157483" right="0.39370078740157483" top="0.74803149606299213" bottom="0.74803149606299213" header="0.31496062992125984" footer="0.31496062992125984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909F5-C3D0-4B1D-8A20-696BD0D78D93}">
  <dimension ref="A1:BN104"/>
  <sheetViews>
    <sheetView zoomScale="70" zoomScaleNormal="70" workbookViewId="0">
      <pane xSplit="4" ySplit="5" topLeftCell="AH75" activePane="bottomRight" state="frozen"/>
      <selection pane="topRight" activeCell="E1" sqref="E1"/>
      <selection pane="bottomLeft" activeCell="A4" sqref="A4"/>
      <selection pane="bottomRight" activeCell="BG86" sqref="BG86"/>
    </sheetView>
  </sheetViews>
  <sheetFormatPr baseColWidth="10" defaultRowHeight="14.4" x14ac:dyDescent="0.3"/>
  <cols>
    <col min="1" max="1" width="4.6640625" style="2" customWidth="1"/>
    <col min="2" max="2" width="57.109375" style="18" customWidth="1"/>
    <col min="3" max="3" width="28.44140625" style="5" customWidth="1"/>
    <col min="4" max="4" width="19.33203125" style="6" hidden="1" customWidth="1"/>
    <col min="5" max="5" width="12.33203125" style="10" customWidth="1"/>
    <col min="6" max="51" width="4.44140625" customWidth="1"/>
    <col min="53" max="65" width="4.5546875" customWidth="1"/>
    <col min="66" max="66" width="125.33203125" bestFit="1" customWidth="1"/>
  </cols>
  <sheetData>
    <row r="1" spans="1:66" x14ac:dyDescent="0.3">
      <c r="A1" s="72" t="s">
        <v>241</v>
      </c>
      <c r="B1" s="72"/>
      <c r="C1" s="72"/>
      <c r="D1" s="72"/>
      <c r="E1" s="72"/>
      <c r="F1" s="2">
        <f>IF(COUNTIF(F6:F86,"x")&gt;0,1,0)</f>
        <v>1</v>
      </c>
      <c r="G1" s="2">
        <f t="shared" ref="G1:AY1" si="0">IF(COUNTIF(G6:G86,"x")&gt;0,1,0)</f>
        <v>1</v>
      </c>
      <c r="H1" s="2">
        <f t="shared" si="0"/>
        <v>1</v>
      </c>
      <c r="I1" s="2">
        <f t="shared" si="0"/>
        <v>1</v>
      </c>
      <c r="J1" s="2">
        <f t="shared" si="0"/>
        <v>1</v>
      </c>
      <c r="K1" s="2">
        <f t="shared" si="0"/>
        <v>1</v>
      </c>
      <c r="L1" s="2">
        <f t="shared" si="0"/>
        <v>1</v>
      </c>
      <c r="M1" s="2">
        <f t="shared" si="0"/>
        <v>1</v>
      </c>
      <c r="N1" s="2">
        <f t="shared" si="0"/>
        <v>1</v>
      </c>
      <c r="O1" s="2">
        <f t="shared" si="0"/>
        <v>1</v>
      </c>
      <c r="P1" s="2">
        <f t="shared" si="0"/>
        <v>1</v>
      </c>
      <c r="Q1" s="2">
        <f t="shared" si="0"/>
        <v>1</v>
      </c>
      <c r="R1" s="2">
        <f t="shared" si="0"/>
        <v>1</v>
      </c>
      <c r="S1" s="2">
        <f t="shared" si="0"/>
        <v>1</v>
      </c>
      <c r="T1" s="2">
        <f t="shared" si="0"/>
        <v>1</v>
      </c>
      <c r="U1" s="2">
        <f t="shared" si="0"/>
        <v>1</v>
      </c>
      <c r="V1" s="2">
        <f t="shared" si="0"/>
        <v>1</v>
      </c>
      <c r="W1" s="2">
        <f t="shared" si="0"/>
        <v>1</v>
      </c>
      <c r="X1" s="2">
        <f t="shared" si="0"/>
        <v>1</v>
      </c>
      <c r="Y1" s="2">
        <f t="shared" si="0"/>
        <v>1</v>
      </c>
      <c r="Z1" s="2">
        <f t="shared" si="0"/>
        <v>1</v>
      </c>
      <c r="AA1" s="2">
        <f t="shared" si="0"/>
        <v>1</v>
      </c>
      <c r="AB1" s="2">
        <f t="shared" si="0"/>
        <v>1</v>
      </c>
      <c r="AC1" s="2">
        <f t="shared" si="0"/>
        <v>1</v>
      </c>
      <c r="AD1" s="2">
        <f t="shared" si="0"/>
        <v>1</v>
      </c>
      <c r="AE1" s="2">
        <f t="shared" si="0"/>
        <v>1</v>
      </c>
      <c r="AF1" s="2">
        <f t="shared" si="0"/>
        <v>1</v>
      </c>
      <c r="AG1" s="2">
        <f t="shared" si="0"/>
        <v>1</v>
      </c>
      <c r="AH1" s="2">
        <f t="shared" si="0"/>
        <v>1</v>
      </c>
      <c r="AI1" s="2">
        <f t="shared" si="0"/>
        <v>1</v>
      </c>
      <c r="AJ1" s="2">
        <f t="shared" si="0"/>
        <v>1</v>
      </c>
      <c r="AK1" s="2">
        <f t="shared" si="0"/>
        <v>1</v>
      </c>
      <c r="AL1" s="2">
        <f t="shared" si="0"/>
        <v>1</v>
      </c>
      <c r="AM1" s="2">
        <f t="shared" si="0"/>
        <v>1</v>
      </c>
      <c r="AN1" s="2">
        <f t="shared" si="0"/>
        <v>1</v>
      </c>
      <c r="AO1" s="2">
        <f t="shared" si="0"/>
        <v>1</v>
      </c>
      <c r="AP1" s="2">
        <f t="shared" si="0"/>
        <v>1</v>
      </c>
      <c r="AQ1" s="2">
        <f t="shared" si="0"/>
        <v>1</v>
      </c>
      <c r="AR1" s="2">
        <f t="shared" si="0"/>
        <v>1</v>
      </c>
      <c r="AS1" s="2">
        <f t="shared" si="0"/>
        <v>1</v>
      </c>
      <c r="AT1" s="2">
        <f t="shared" si="0"/>
        <v>1</v>
      </c>
      <c r="AU1" s="2">
        <f t="shared" si="0"/>
        <v>1</v>
      </c>
      <c r="AV1" s="2">
        <f t="shared" si="0"/>
        <v>1</v>
      </c>
      <c r="AW1" s="2">
        <f t="shared" si="0"/>
        <v>1</v>
      </c>
      <c r="AX1" s="2">
        <f t="shared" si="0"/>
        <v>0</v>
      </c>
      <c r="AY1" s="2">
        <f t="shared" si="0"/>
        <v>0</v>
      </c>
    </row>
    <row r="2" spans="1:66" hidden="1" x14ac:dyDescent="0.3">
      <c r="F2">
        <v>0</v>
      </c>
      <c r="G2">
        <v>1</v>
      </c>
      <c r="H2">
        <v>2</v>
      </c>
      <c r="I2">
        <v>3</v>
      </c>
      <c r="J2">
        <v>4</v>
      </c>
      <c r="K2">
        <v>5</v>
      </c>
      <c r="L2">
        <v>6</v>
      </c>
      <c r="M2">
        <v>7</v>
      </c>
      <c r="N2">
        <v>8</v>
      </c>
      <c r="O2">
        <v>9</v>
      </c>
      <c r="P2">
        <v>10</v>
      </c>
      <c r="Q2">
        <v>11</v>
      </c>
      <c r="R2">
        <v>12</v>
      </c>
      <c r="S2">
        <v>13</v>
      </c>
      <c r="T2">
        <v>14</v>
      </c>
      <c r="U2">
        <v>15</v>
      </c>
      <c r="V2">
        <v>16</v>
      </c>
      <c r="W2">
        <v>17</v>
      </c>
      <c r="X2">
        <v>18</v>
      </c>
      <c r="Y2">
        <v>19</v>
      </c>
      <c r="Z2">
        <v>20</v>
      </c>
      <c r="AA2">
        <v>21</v>
      </c>
      <c r="AB2">
        <v>22</v>
      </c>
      <c r="AC2">
        <v>23</v>
      </c>
      <c r="AD2">
        <v>24</v>
      </c>
      <c r="AE2">
        <v>25</v>
      </c>
      <c r="AF2">
        <v>26</v>
      </c>
      <c r="AG2">
        <v>27</v>
      </c>
      <c r="AH2">
        <v>28</v>
      </c>
      <c r="AI2">
        <v>29</v>
      </c>
      <c r="AJ2">
        <v>30</v>
      </c>
      <c r="AK2">
        <v>31</v>
      </c>
      <c r="AL2">
        <v>32</v>
      </c>
      <c r="AM2">
        <v>33</v>
      </c>
      <c r="AN2">
        <v>34</v>
      </c>
      <c r="AO2">
        <v>35</v>
      </c>
      <c r="AP2">
        <v>36</v>
      </c>
      <c r="AQ2">
        <v>37</v>
      </c>
      <c r="AR2">
        <v>38</v>
      </c>
      <c r="AS2">
        <v>39</v>
      </c>
      <c r="AT2">
        <v>40</v>
      </c>
      <c r="AU2">
        <v>41</v>
      </c>
      <c r="AV2">
        <v>42</v>
      </c>
      <c r="AW2">
        <v>43</v>
      </c>
      <c r="AX2">
        <v>44</v>
      </c>
      <c r="AY2">
        <v>45</v>
      </c>
    </row>
    <row r="3" spans="1:66" hidden="1" x14ac:dyDescent="0.3">
      <c r="F3">
        <f>POWER(2,F2)</f>
        <v>1</v>
      </c>
      <c r="G3">
        <f t="shared" ref="G3:AY3" si="1">POWER(2,G2)</f>
        <v>2</v>
      </c>
      <c r="H3">
        <f t="shared" si="1"/>
        <v>4</v>
      </c>
      <c r="I3">
        <f t="shared" si="1"/>
        <v>8</v>
      </c>
      <c r="J3">
        <f t="shared" si="1"/>
        <v>16</v>
      </c>
      <c r="K3">
        <f t="shared" si="1"/>
        <v>32</v>
      </c>
      <c r="L3">
        <f t="shared" si="1"/>
        <v>64</v>
      </c>
      <c r="M3">
        <f t="shared" si="1"/>
        <v>128</v>
      </c>
      <c r="N3">
        <f t="shared" si="1"/>
        <v>256</v>
      </c>
      <c r="O3">
        <f t="shared" si="1"/>
        <v>512</v>
      </c>
      <c r="P3">
        <f t="shared" si="1"/>
        <v>1024</v>
      </c>
      <c r="Q3">
        <f t="shared" si="1"/>
        <v>2048</v>
      </c>
      <c r="R3">
        <f t="shared" si="1"/>
        <v>4096</v>
      </c>
      <c r="S3">
        <f t="shared" si="1"/>
        <v>8192</v>
      </c>
      <c r="T3">
        <f t="shared" si="1"/>
        <v>16384</v>
      </c>
      <c r="U3">
        <f t="shared" si="1"/>
        <v>32768</v>
      </c>
      <c r="V3">
        <f t="shared" si="1"/>
        <v>65536</v>
      </c>
      <c r="W3">
        <f t="shared" si="1"/>
        <v>131072</v>
      </c>
      <c r="X3">
        <f t="shared" si="1"/>
        <v>262144</v>
      </c>
      <c r="Y3">
        <f t="shared" si="1"/>
        <v>524288</v>
      </c>
      <c r="Z3">
        <f t="shared" si="1"/>
        <v>1048576</v>
      </c>
      <c r="AA3">
        <f t="shared" si="1"/>
        <v>2097152</v>
      </c>
      <c r="AB3">
        <f t="shared" si="1"/>
        <v>4194304</v>
      </c>
      <c r="AC3">
        <f t="shared" si="1"/>
        <v>8388608</v>
      </c>
      <c r="AD3">
        <f t="shared" si="1"/>
        <v>16777216</v>
      </c>
      <c r="AE3">
        <f t="shared" si="1"/>
        <v>33554432</v>
      </c>
      <c r="AF3">
        <f t="shared" si="1"/>
        <v>67108864</v>
      </c>
      <c r="AG3">
        <f t="shared" si="1"/>
        <v>134217728</v>
      </c>
      <c r="AH3">
        <f t="shared" si="1"/>
        <v>268435456</v>
      </c>
      <c r="AI3">
        <f t="shared" si="1"/>
        <v>536870912</v>
      </c>
      <c r="AJ3">
        <f t="shared" si="1"/>
        <v>1073741824</v>
      </c>
      <c r="AK3">
        <f t="shared" si="1"/>
        <v>2147483648</v>
      </c>
      <c r="AL3">
        <f t="shared" si="1"/>
        <v>4294967296</v>
      </c>
      <c r="AM3">
        <f t="shared" si="1"/>
        <v>8589934592</v>
      </c>
      <c r="AN3">
        <f t="shared" si="1"/>
        <v>17179869184</v>
      </c>
      <c r="AO3">
        <f t="shared" si="1"/>
        <v>34359738368</v>
      </c>
      <c r="AP3">
        <f t="shared" si="1"/>
        <v>68719476736</v>
      </c>
      <c r="AQ3">
        <f t="shared" si="1"/>
        <v>137438953472</v>
      </c>
      <c r="AR3">
        <f t="shared" si="1"/>
        <v>274877906944</v>
      </c>
      <c r="AS3">
        <f t="shared" si="1"/>
        <v>549755813888</v>
      </c>
      <c r="AT3">
        <f t="shared" si="1"/>
        <v>1099511627776</v>
      </c>
      <c r="AU3">
        <f t="shared" si="1"/>
        <v>2199023255552</v>
      </c>
      <c r="AV3">
        <f t="shared" si="1"/>
        <v>4398046511104</v>
      </c>
      <c r="AW3">
        <f t="shared" si="1"/>
        <v>8796093022208</v>
      </c>
      <c r="AX3">
        <f t="shared" si="1"/>
        <v>17592186044416</v>
      </c>
      <c r="AY3">
        <f t="shared" si="1"/>
        <v>35184372088832</v>
      </c>
      <c r="BA3">
        <f t="shared" ref="BA3:BM3" si="2">VLOOKUP(BA$5,$B$91:$D$103,3,FALSE)</f>
        <v>1103806595072</v>
      </c>
      <c r="BB3">
        <f t="shared" si="2"/>
        <v>490751008</v>
      </c>
      <c r="BC3">
        <f t="shared" si="2"/>
        <v>317827579904</v>
      </c>
      <c r="BD3">
        <f t="shared" si="2"/>
        <v>1</v>
      </c>
      <c r="BE3">
        <f t="shared" si="2"/>
        <v>134283272</v>
      </c>
      <c r="BF3">
        <f t="shared" si="2"/>
        <v>1107296260</v>
      </c>
      <c r="BG3">
        <f t="shared" si="2"/>
        <v>8432256</v>
      </c>
      <c r="BH3">
        <f t="shared" si="2"/>
        <v>1704000</v>
      </c>
      <c r="BI3">
        <f t="shared" si="2"/>
        <v>4098</v>
      </c>
      <c r="BJ3">
        <f t="shared" si="2"/>
        <v>2359568</v>
      </c>
      <c r="BK3">
        <f t="shared" si="2"/>
        <v>2201170739200</v>
      </c>
      <c r="BL3">
        <f t="shared" si="2"/>
        <v>773094113280</v>
      </c>
      <c r="BM3">
        <f t="shared" si="2"/>
        <v>0</v>
      </c>
    </row>
    <row r="4" spans="1:66" x14ac:dyDescent="0.3">
      <c r="A4" s="72" t="s">
        <v>83</v>
      </c>
      <c r="B4" s="72"/>
      <c r="C4" s="72"/>
      <c r="D4" s="72"/>
      <c r="E4" s="72"/>
      <c r="F4" s="2">
        <f>IF(F$104=0,0,IF(F$104=1,1,-1))</f>
        <v>1</v>
      </c>
      <c r="G4" s="2">
        <f t="shared" ref="G4:AY4" si="3">IF(G104=0,0,IF(G104=1,1,-1))</f>
        <v>1</v>
      </c>
      <c r="H4" s="2">
        <f t="shared" si="3"/>
        <v>1</v>
      </c>
      <c r="I4" s="2">
        <f t="shared" si="3"/>
        <v>1</v>
      </c>
      <c r="J4" s="2">
        <f t="shared" si="3"/>
        <v>1</v>
      </c>
      <c r="K4" s="2">
        <f t="shared" si="3"/>
        <v>1</v>
      </c>
      <c r="L4" s="2">
        <f t="shared" si="3"/>
        <v>1</v>
      </c>
      <c r="M4" s="2">
        <f t="shared" si="3"/>
        <v>1</v>
      </c>
      <c r="N4" s="2">
        <f t="shared" si="3"/>
        <v>1</v>
      </c>
      <c r="O4" s="2">
        <f t="shared" si="3"/>
        <v>1</v>
      </c>
      <c r="P4" s="2">
        <f t="shared" si="3"/>
        <v>1</v>
      </c>
      <c r="Q4" s="2">
        <f t="shared" si="3"/>
        <v>1</v>
      </c>
      <c r="R4" s="2">
        <f t="shared" si="3"/>
        <v>1</v>
      </c>
      <c r="S4" s="2">
        <f t="shared" si="3"/>
        <v>1</v>
      </c>
      <c r="T4" s="2">
        <f t="shared" si="3"/>
        <v>1</v>
      </c>
      <c r="U4" s="2">
        <f t="shared" si="3"/>
        <v>1</v>
      </c>
      <c r="V4" s="2">
        <f t="shared" si="3"/>
        <v>1</v>
      </c>
      <c r="W4" s="2">
        <f t="shared" si="3"/>
        <v>1</v>
      </c>
      <c r="X4" s="2">
        <f t="shared" si="3"/>
        <v>1</v>
      </c>
      <c r="Y4" s="2">
        <f t="shared" si="3"/>
        <v>1</v>
      </c>
      <c r="Z4" s="2">
        <f t="shared" si="3"/>
        <v>1</v>
      </c>
      <c r="AA4" s="2">
        <f t="shared" si="3"/>
        <v>1</v>
      </c>
      <c r="AB4" s="2">
        <f t="shared" si="3"/>
        <v>1</v>
      </c>
      <c r="AC4" s="2">
        <f t="shared" si="3"/>
        <v>1</v>
      </c>
      <c r="AD4" s="2">
        <f t="shared" si="3"/>
        <v>1</v>
      </c>
      <c r="AE4" s="2">
        <f t="shared" si="3"/>
        <v>1</v>
      </c>
      <c r="AF4" s="2">
        <f t="shared" si="3"/>
        <v>1</v>
      </c>
      <c r="AG4" s="2">
        <f t="shared" si="3"/>
        <v>-1</v>
      </c>
      <c r="AH4" s="2">
        <f t="shared" si="3"/>
        <v>1</v>
      </c>
      <c r="AI4" s="2">
        <f t="shared" si="3"/>
        <v>0</v>
      </c>
      <c r="AJ4" s="2">
        <f t="shared" si="3"/>
        <v>1</v>
      </c>
      <c r="AK4" s="2">
        <f t="shared" si="3"/>
        <v>1</v>
      </c>
      <c r="AL4" s="2">
        <f t="shared" si="3"/>
        <v>1</v>
      </c>
      <c r="AM4" s="2">
        <f t="shared" si="3"/>
        <v>1</v>
      </c>
      <c r="AN4" s="2">
        <f t="shared" si="3"/>
        <v>1</v>
      </c>
      <c r="AO4" s="2">
        <f t="shared" si="3"/>
        <v>1</v>
      </c>
      <c r="AP4" s="2">
        <f t="shared" si="3"/>
        <v>1</v>
      </c>
      <c r="AQ4" s="2">
        <f t="shared" si="3"/>
        <v>1</v>
      </c>
      <c r="AR4" s="2">
        <f t="shared" si="3"/>
        <v>1</v>
      </c>
      <c r="AS4" s="2">
        <f t="shared" si="3"/>
        <v>1</v>
      </c>
      <c r="AT4" s="2">
        <f t="shared" si="3"/>
        <v>1</v>
      </c>
      <c r="AU4" s="2">
        <f t="shared" si="3"/>
        <v>1</v>
      </c>
      <c r="AV4" s="2">
        <f t="shared" si="3"/>
        <v>0</v>
      </c>
      <c r="AW4" s="2">
        <f t="shared" si="3"/>
        <v>0</v>
      </c>
      <c r="AX4" s="2">
        <f t="shared" si="3"/>
        <v>0</v>
      </c>
      <c r="AY4" s="2">
        <f t="shared" si="3"/>
        <v>0</v>
      </c>
      <c r="BA4" s="2">
        <f t="shared" ref="BA4:BM4" si="4">IF(COUNTIF(BA6:BA83,"KO")&gt;0,-1,IF(COUNTIF(BA6:BA83,"x")&gt;0,1,0))</f>
        <v>1</v>
      </c>
      <c r="BB4" s="2">
        <f t="shared" si="4"/>
        <v>1</v>
      </c>
      <c r="BC4" s="2">
        <f t="shared" si="4"/>
        <v>1</v>
      </c>
      <c r="BD4" s="2">
        <f t="shared" si="4"/>
        <v>1</v>
      </c>
      <c r="BE4" s="2">
        <f t="shared" si="4"/>
        <v>-1</v>
      </c>
      <c r="BF4" s="2">
        <f t="shared" si="4"/>
        <v>-1</v>
      </c>
      <c r="BG4" s="2">
        <f t="shared" si="4"/>
        <v>-1</v>
      </c>
      <c r="BH4" s="2">
        <f t="shared" si="4"/>
        <v>-1</v>
      </c>
      <c r="BI4" s="2">
        <f t="shared" si="4"/>
        <v>1</v>
      </c>
      <c r="BJ4" s="2">
        <f t="shared" si="4"/>
        <v>-1</v>
      </c>
      <c r="BK4" s="2">
        <f t="shared" si="4"/>
        <v>1</v>
      </c>
      <c r="BL4" s="2">
        <f t="shared" si="4"/>
        <v>1</v>
      </c>
      <c r="BM4" s="2">
        <f t="shared" si="4"/>
        <v>0</v>
      </c>
      <c r="BN4" s="14" t="s">
        <v>84</v>
      </c>
    </row>
    <row r="5" spans="1:66" ht="117" x14ac:dyDescent="0.3">
      <c r="A5" s="11" t="s">
        <v>12</v>
      </c>
      <c r="B5" s="19" t="s">
        <v>13</v>
      </c>
      <c r="C5" s="12" t="s">
        <v>14</v>
      </c>
      <c r="D5" s="11">
        <f>SUM(F3:AY3)</f>
        <v>70368744177663</v>
      </c>
      <c r="E5" s="13" t="s">
        <v>273</v>
      </c>
      <c r="F5" s="3" t="s">
        <v>16</v>
      </c>
      <c r="G5" s="3" t="s">
        <v>17</v>
      </c>
      <c r="H5" s="3" t="s">
        <v>18</v>
      </c>
      <c r="I5" s="15" t="s">
        <v>288</v>
      </c>
      <c r="J5" s="3" t="s">
        <v>19</v>
      </c>
      <c r="K5" s="3" t="s">
        <v>20</v>
      </c>
      <c r="L5" s="3" t="s">
        <v>21</v>
      </c>
      <c r="M5" s="3" t="s">
        <v>22</v>
      </c>
      <c r="N5" s="3" t="s">
        <v>23</v>
      </c>
      <c r="O5" s="15" t="s">
        <v>289</v>
      </c>
      <c r="P5" s="3" t="s">
        <v>24</v>
      </c>
      <c r="Q5" s="3" t="s">
        <v>274</v>
      </c>
      <c r="R5" s="3" t="s">
        <v>25</v>
      </c>
      <c r="S5" s="3" t="s">
        <v>26</v>
      </c>
      <c r="T5" s="3" t="s">
        <v>27</v>
      </c>
      <c r="U5" s="3" t="s">
        <v>28</v>
      </c>
      <c r="V5" s="3" t="s">
        <v>29</v>
      </c>
      <c r="W5" s="3" t="s">
        <v>30</v>
      </c>
      <c r="X5" s="3" t="s">
        <v>31</v>
      </c>
      <c r="Y5" s="3" t="s">
        <v>32</v>
      </c>
      <c r="Z5" s="3" t="s">
        <v>33</v>
      </c>
      <c r="AA5" s="3" t="s">
        <v>34</v>
      </c>
      <c r="AB5" s="3" t="s">
        <v>35</v>
      </c>
      <c r="AC5" s="3" t="s">
        <v>36</v>
      </c>
      <c r="AD5" s="3" t="s">
        <v>37</v>
      </c>
      <c r="AE5" s="3" t="s">
        <v>38</v>
      </c>
      <c r="AF5" s="3" t="s">
        <v>39</v>
      </c>
      <c r="AG5" s="3" t="s">
        <v>40</v>
      </c>
      <c r="AH5" s="3" t="s">
        <v>267</v>
      </c>
      <c r="AI5" s="3" t="s">
        <v>266</v>
      </c>
      <c r="AJ5" s="3" t="s">
        <v>82</v>
      </c>
      <c r="AK5" s="15" t="s">
        <v>41</v>
      </c>
      <c r="AL5" s="15" t="s">
        <v>42</v>
      </c>
      <c r="AM5" s="15" t="s">
        <v>43</v>
      </c>
      <c r="AN5" s="15" t="s">
        <v>44</v>
      </c>
      <c r="AO5" s="15" t="s">
        <v>45</v>
      </c>
      <c r="AP5" s="15" t="s">
        <v>46</v>
      </c>
      <c r="AQ5" s="15" t="s">
        <v>47</v>
      </c>
      <c r="AR5" s="15" t="s">
        <v>48</v>
      </c>
      <c r="AS5" s="15" t="s">
        <v>49</v>
      </c>
      <c r="AT5" s="15" t="s">
        <v>15</v>
      </c>
      <c r="AU5" s="15" t="s">
        <v>50</v>
      </c>
      <c r="AV5" s="4" t="s">
        <v>51</v>
      </c>
      <c r="AW5" s="4" t="s">
        <v>54</v>
      </c>
      <c r="AX5" s="4" t="s">
        <v>52</v>
      </c>
      <c r="AY5" s="4" t="s">
        <v>53</v>
      </c>
      <c r="BA5" s="8" t="str">
        <f>B91</f>
        <v xml:space="preserve">Anna Mihalcea </v>
      </c>
      <c r="BB5" s="8" t="str">
        <f>B92</f>
        <v>Christian Mulot</v>
      </c>
      <c r="BC5" s="8" t="str">
        <f>B93</f>
        <v>Christine Bonnard</v>
      </c>
      <c r="BD5" s="8" t="str">
        <f>B94</f>
        <v>Guillaume Sentou</v>
      </c>
      <c r="BE5" s="8" t="str">
        <f>B95</f>
        <v>Jean-Michel Martial</v>
      </c>
      <c r="BF5" s="8" t="str">
        <f>B96</f>
        <v>Kevin Garnichat</v>
      </c>
      <c r="BG5" s="8" t="str">
        <f>B97</f>
        <v>Nicolas Lumbreras</v>
      </c>
      <c r="BH5" s="8" t="str">
        <f>B98</f>
        <v>Pierre Bénézit</v>
      </c>
      <c r="BI5" s="8" t="str">
        <f>B99</f>
        <v>Pierre Forest</v>
      </c>
      <c r="BJ5" s="8" t="str">
        <f>B100</f>
        <v>Régis Vallée</v>
      </c>
      <c r="BK5" s="8" t="str">
        <f>B101</f>
        <v>Stéphanie Caillol</v>
      </c>
      <c r="BL5" s="8" t="str">
        <f>B102</f>
        <v>Valérie Vogt</v>
      </c>
      <c r="BM5" s="8" t="str">
        <f>B103</f>
        <v>--</v>
      </c>
    </row>
    <row r="6" spans="1:66" s="2" customFormat="1" x14ac:dyDescent="0.3">
      <c r="A6" s="2">
        <v>0</v>
      </c>
      <c r="B6" s="18" t="s">
        <v>55</v>
      </c>
      <c r="C6" s="5"/>
      <c r="D6" s="7">
        <f t="shared" ref="D6:D69" si="5">SUMIF(F6:AY6,"x",$F$3:$AY$3)</f>
        <v>8</v>
      </c>
      <c r="E6" s="10">
        <f t="shared" ref="E6:E69" si="6">COUNTIF(F6:AY6,"x")</f>
        <v>1</v>
      </c>
      <c r="I6" s="2" t="s">
        <v>11</v>
      </c>
      <c r="BA6" s="2" t="str">
        <f t="shared" ref="BA6:BM21" si="7">IF(_xlfn.BITAND(BA$3,$D6)=0,"",IF(LOOKUP(_xlfn.BITAND(BA$3,$D6),$F$3:$AY$3)=_xlfn.BITAND(BA$3,$D6),"x","KO"))</f>
        <v/>
      </c>
      <c r="BB6" s="2" t="str">
        <f t="shared" si="7"/>
        <v/>
      </c>
      <c r="BC6" s="2" t="str">
        <f t="shared" si="7"/>
        <v/>
      </c>
      <c r="BD6" s="2" t="str">
        <f t="shared" si="7"/>
        <v/>
      </c>
      <c r="BE6" s="2" t="str">
        <f t="shared" si="7"/>
        <v>x</v>
      </c>
      <c r="BF6" s="2" t="str">
        <f t="shared" si="7"/>
        <v/>
      </c>
      <c r="BG6" s="2" t="str">
        <f t="shared" si="7"/>
        <v/>
      </c>
      <c r="BH6" s="2" t="str">
        <f t="shared" si="7"/>
        <v/>
      </c>
      <c r="BI6" s="2" t="str">
        <f t="shared" si="7"/>
        <v/>
      </c>
      <c r="BJ6" s="2" t="str">
        <f t="shared" si="7"/>
        <v/>
      </c>
      <c r="BK6" s="2" t="str">
        <f t="shared" si="7"/>
        <v/>
      </c>
      <c r="BL6" s="2" t="str">
        <f t="shared" si="7"/>
        <v/>
      </c>
      <c r="BM6" s="2" t="str">
        <f t="shared" si="7"/>
        <v/>
      </c>
    </row>
    <row r="7" spans="1:66" s="2" customFormat="1" x14ac:dyDescent="0.3">
      <c r="A7" s="2" t="s">
        <v>85</v>
      </c>
      <c r="B7" s="18" t="s">
        <v>86</v>
      </c>
      <c r="C7" s="5" t="s">
        <v>56</v>
      </c>
      <c r="D7" s="7">
        <f t="shared" si="5"/>
        <v>17179869184</v>
      </c>
      <c r="E7" s="10">
        <f t="shared" si="6"/>
        <v>1</v>
      </c>
      <c r="AN7" s="2" t="s">
        <v>11</v>
      </c>
      <c r="BA7" s="2" t="str">
        <f t="shared" si="7"/>
        <v/>
      </c>
      <c r="BB7" s="2" t="str">
        <f t="shared" si="7"/>
        <v/>
      </c>
      <c r="BC7" s="2" t="str">
        <f t="shared" si="7"/>
        <v/>
      </c>
      <c r="BD7" s="2" t="str">
        <f t="shared" si="7"/>
        <v/>
      </c>
      <c r="BE7" s="2" t="str">
        <f t="shared" si="7"/>
        <v/>
      </c>
      <c r="BF7" s="2" t="str">
        <f t="shared" si="7"/>
        <v/>
      </c>
      <c r="BG7" s="2" t="str">
        <f t="shared" si="7"/>
        <v/>
      </c>
      <c r="BH7" s="2" t="str">
        <f t="shared" si="7"/>
        <v/>
      </c>
      <c r="BI7" s="2" t="str">
        <f t="shared" si="7"/>
        <v/>
      </c>
      <c r="BJ7" s="2" t="str">
        <f t="shared" si="7"/>
        <v/>
      </c>
      <c r="BK7" s="2" t="str">
        <f t="shared" si="7"/>
        <v/>
      </c>
      <c r="BL7" s="2" t="str">
        <f t="shared" si="7"/>
        <v>x</v>
      </c>
      <c r="BM7" s="2" t="str">
        <f t="shared" si="7"/>
        <v/>
      </c>
    </row>
    <row r="8" spans="1:66" s="2" customFormat="1" x14ac:dyDescent="0.3">
      <c r="A8" s="2" t="s">
        <v>87</v>
      </c>
      <c r="B8" s="18" t="s">
        <v>57</v>
      </c>
      <c r="C8" s="5" t="s">
        <v>58</v>
      </c>
      <c r="D8" s="7">
        <f t="shared" si="5"/>
        <v>385</v>
      </c>
      <c r="E8" s="10">
        <f t="shared" si="6"/>
        <v>3</v>
      </c>
      <c r="F8" s="2" t="s">
        <v>11</v>
      </c>
      <c r="M8" s="2" t="s">
        <v>11</v>
      </c>
      <c r="N8" s="2" t="s">
        <v>11</v>
      </c>
      <c r="BA8" s="2" t="str">
        <f t="shared" si="7"/>
        <v/>
      </c>
      <c r="BB8" s="2" t="str">
        <f t="shared" si="7"/>
        <v/>
      </c>
      <c r="BC8" s="2" t="str">
        <f t="shared" si="7"/>
        <v/>
      </c>
      <c r="BD8" s="2" t="str">
        <f t="shared" si="7"/>
        <v>x</v>
      </c>
      <c r="BE8" s="2" t="str">
        <f t="shared" si="7"/>
        <v/>
      </c>
      <c r="BF8" s="2" t="str">
        <f t="shared" si="7"/>
        <v/>
      </c>
      <c r="BG8" s="2" t="str">
        <f t="shared" si="7"/>
        <v>x</v>
      </c>
      <c r="BH8" s="2" t="str">
        <f t="shared" si="7"/>
        <v/>
      </c>
      <c r="BI8" s="2" t="str">
        <f t="shared" si="7"/>
        <v/>
      </c>
      <c r="BJ8" s="2" t="str">
        <f t="shared" si="7"/>
        <v>x</v>
      </c>
      <c r="BK8" s="2" t="str">
        <f t="shared" si="7"/>
        <v/>
      </c>
      <c r="BL8" s="2" t="str">
        <f t="shared" si="7"/>
        <v/>
      </c>
      <c r="BM8" s="2" t="str">
        <f t="shared" si="7"/>
        <v/>
      </c>
    </row>
    <row r="9" spans="1:66" s="2" customFormat="1" x14ac:dyDescent="0.3">
      <c r="A9" s="2" t="s">
        <v>88</v>
      </c>
      <c r="B9" s="18" t="s">
        <v>89</v>
      </c>
      <c r="C9" s="5" t="s">
        <v>59</v>
      </c>
      <c r="D9" s="7">
        <f t="shared" si="5"/>
        <v>21491613697</v>
      </c>
      <c r="E9" s="10">
        <f t="shared" si="6"/>
        <v>4</v>
      </c>
      <c r="F9" s="2" t="s">
        <v>11</v>
      </c>
      <c r="AD9" s="2" t="s">
        <v>11</v>
      </c>
      <c r="AL9" s="2" t="s">
        <v>11</v>
      </c>
      <c r="AN9" s="2" t="s">
        <v>11</v>
      </c>
      <c r="BA9" s="2" t="str">
        <f t="shared" si="7"/>
        <v>x</v>
      </c>
      <c r="BB9" s="2" t="str">
        <f t="shared" si="7"/>
        <v>x</v>
      </c>
      <c r="BC9" s="2" t="str">
        <f t="shared" si="7"/>
        <v/>
      </c>
      <c r="BD9" s="2" t="str">
        <f t="shared" si="7"/>
        <v>x</v>
      </c>
      <c r="BE9" s="2" t="str">
        <f t="shared" si="7"/>
        <v/>
      </c>
      <c r="BF9" s="2" t="str">
        <f t="shared" si="7"/>
        <v/>
      </c>
      <c r="BG9" s="2" t="str">
        <f t="shared" si="7"/>
        <v/>
      </c>
      <c r="BH9" s="2" t="str">
        <f t="shared" si="7"/>
        <v/>
      </c>
      <c r="BI9" s="2" t="str">
        <f t="shared" si="7"/>
        <v/>
      </c>
      <c r="BJ9" s="2" t="str">
        <f t="shared" si="7"/>
        <v/>
      </c>
      <c r="BK9" s="2" t="str">
        <f t="shared" si="7"/>
        <v/>
      </c>
      <c r="BL9" s="2" t="str">
        <f t="shared" si="7"/>
        <v>x</v>
      </c>
      <c r="BM9" s="2" t="str">
        <f t="shared" si="7"/>
        <v/>
      </c>
    </row>
    <row r="10" spans="1:66" s="2" customFormat="1" x14ac:dyDescent="0.3">
      <c r="A10" s="2" t="s">
        <v>90</v>
      </c>
      <c r="B10" s="18" t="s">
        <v>91</v>
      </c>
      <c r="C10" s="5" t="s">
        <v>60</v>
      </c>
      <c r="D10" s="7">
        <f t="shared" si="5"/>
        <v>17180917761</v>
      </c>
      <c r="E10" s="10">
        <f t="shared" si="6"/>
        <v>3</v>
      </c>
      <c r="F10" s="2" t="s">
        <v>11</v>
      </c>
      <c r="Z10" s="2" t="s">
        <v>11</v>
      </c>
      <c r="AN10" s="2" t="s">
        <v>11</v>
      </c>
      <c r="BA10" s="2" t="str">
        <f t="shared" si="7"/>
        <v/>
      </c>
      <c r="BB10" s="2" t="str">
        <f t="shared" si="7"/>
        <v/>
      </c>
      <c r="BC10" s="2" t="str">
        <f t="shared" si="7"/>
        <v/>
      </c>
      <c r="BD10" s="2" t="str">
        <f t="shared" si="7"/>
        <v>x</v>
      </c>
      <c r="BE10" s="2" t="str">
        <f t="shared" si="7"/>
        <v/>
      </c>
      <c r="BF10" s="2" t="str">
        <f t="shared" si="7"/>
        <v/>
      </c>
      <c r="BG10" s="2" t="str">
        <f t="shared" si="7"/>
        <v/>
      </c>
      <c r="BH10" s="2" t="str">
        <f t="shared" si="7"/>
        <v>x</v>
      </c>
      <c r="BI10" s="2" t="str">
        <f t="shared" si="7"/>
        <v/>
      </c>
      <c r="BJ10" s="2" t="str">
        <f t="shared" si="7"/>
        <v/>
      </c>
      <c r="BK10" s="2" t="str">
        <f t="shared" si="7"/>
        <v/>
      </c>
      <c r="BL10" s="2" t="str">
        <f t="shared" si="7"/>
        <v>x</v>
      </c>
      <c r="BM10" s="2" t="str">
        <f t="shared" si="7"/>
        <v/>
      </c>
    </row>
    <row r="11" spans="1:66" s="2" customFormat="1" x14ac:dyDescent="0.3">
      <c r="A11" s="2" t="s">
        <v>92</v>
      </c>
      <c r="B11" s="18" t="s">
        <v>93</v>
      </c>
      <c r="C11" s="5"/>
      <c r="D11" s="7">
        <f t="shared" si="5"/>
        <v>8796126576641</v>
      </c>
      <c r="E11" s="10">
        <f t="shared" si="6"/>
        <v>3</v>
      </c>
      <c r="F11" s="2" t="s">
        <v>11</v>
      </c>
      <c r="AE11" s="2" t="s">
        <v>11</v>
      </c>
      <c r="AW11" s="2" t="s">
        <v>11</v>
      </c>
      <c r="BA11" s="2" t="str">
        <f t="shared" si="7"/>
        <v/>
      </c>
      <c r="BB11" s="2" t="str">
        <f t="shared" si="7"/>
        <v/>
      </c>
      <c r="BC11" s="2" t="str">
        <f t="shared" si="7"/>
        <v/>
      </c>
      <c r="BD11" s="2" t="str">
        <f t="shared" si="7"/>
        <v>x</v>
      </c>
      <c r="BE11" s="2" t="str">
        <f t="shared" si="7"/>
        <v/>
      </c>
      <c r="BF11" s="2" t="str">
        <f t="shared" si="7"/>
        <v>x</v>
      </c>
      <c r="BG11" s="2" t="str">
        <f t="shared" si="7"/>
        <v/>
      </c>
      <c r="BH11" s="2" t="str">
        <f t="shared" si="7"/>
        <v/>
      </c>
      <c r="BI11" s="2" t="str">
        <f t="shared" si="7"/>
        <v/>
      </c>
      <c r="BJ11" s="2" t="str">
        <f t="shared" si="7"/>
        <v/>
      </c>
      <c r="BK11" s="2" t="str">
        <f t="shared" si="7"/>
        <v/>
      </c>
      <c r="BL11" s="2" t="str">
        <f t="shared" si="7"/>
        <v/>
      </c>
      <c r="BM11" s="2" t="str">
        <f t="shared" si="7"/>
        <v/>
      </c>
    </row>
    <row r="12" spans="1:66" s="2" customFormat="1" x14ac:dyDescent="0.3">
      <c r="A12" s="2" t="s">
        <v>94</v>
      </c>
      <c r="B12" s="18" t="s">
        <v>61</v>
      </c>
      <c r="C12" s="5" t="s">
        <v>62</v>
      </c>
      <c r="D12" s="7">
        <f t="shared" si="5"/>
        <v>16385</v>
      </c>
      <c r="E12" s="10">
        <f t="shared" si="6"/>
        <v>2</v>
      </c>
      <c r="F12" s="2" t="s">
        <v>11</v>
      </c>
      <c r="T12" s="2" t="s">
        <v>11</v>
      </c>
      <c r="BA12" s="2" t="str">
        <f t="shared" si="7"/>
        <v/>
      </c>
      <c r="BB12" s="2" t="str">
        <f t="shared" si="7"/>
        <v>x</v>
      </c>
      <c r="BC12" s="2" t="str">
        <f t="shared" si="7"/>
        <v/>
      </c>
      <c r="BD12" s="2" t="str">
        <f t="shared" si="7"/>
        <v>x</v>
      </c>
      <c r="BE12" s="2" t="str">
        <f t="shared" si="7"/>
        <v/>
      </c>
      <c r="BF12" s="2" t="str">
        <f t="shared" si="7"/>
        <v/>
      </c>
      <c r="BG12" s="2" t="str">
        <f t="shared" si="7"/>
        <v/>
      </c>
      <c r="BH12" s="2" t="str">
        <f t="shared" si="7"/>
        <v/>
      </c>
      <c r="BI12" s="2" t="str">
        <f t="shared" si="7"/>
        <v/>
      </c>
      <c r="BJ12" s="2" t="str">
        <f t="shared" si="7"/>
        <v/>
      </c>
      <c r="BK12" s="2" t="str">
        <f t="shared" si="7"/>
        <v/>
      </c>
      <c r="BL12" s="2" t="str">
        <f t="shared" si="7"/>
        <v/>
      </c>
      <c r="BM12" s="2" t="str">
        <f t="shared" si="7"/>
        <v/>
      </c>
    </row>
    <row r="13" spans="1:66" s="2" customFormat="1" x14ac:dyDescent="0.3">
      <c r="A13" s="2" t="s">
        <v>95</v>
      </c>
      <c r="B13" s="18" t="s">
        <v>96</v>
      </c>
      <c r="C13" s="5" t="s">
        <v>63</v>
      </c>
      <c r="D13" s="7">
        <f t="shared" si="5"/>
        <v>24577</v>
      </c>
      <c r="E13" s="10">
        <f t="shared" si="6"/>
        <v>3</v>
      </c>
      <c r="F13" s="2" t="s">
        <v>11</v>
      </c>
      <c r="S13" s="2" t="s">
        <v>11</v>
      </c>
      <c r="T13" s="2" t="s">
        <v>11</v>
      </c>
      <c r="BA13" s="2" t="str">
        <f t="shared" si="7"/>
        <v/>
      </c>
      <c r="BB13" s="2" t="str">
        <f t="shared" si="7"/>
        <v>x</v>
      </c>
      <c r="BC13" s="2" t="str">
        <f t="shared" si="7"/>
        <v/>
      </c>
      <c r="BD13" s="2" t="str">
        <f t="shared" si="7"/>
        <v>x</v>
      </c>
      <c r="BE13" s="2" t="str">
        <f t="shared" si="7"/>
        <v/>
      </c>
      <c r="BF13" s="2" t="str">
        <f t="shared" si="7"/>
        <v/>
      </c>
      <c r="BG13" s="2" t="str">
        <f t="shared" si="7"/>
        <v>x</v>
      </c>
      <c r="BH13" s="2" t="str">
        <f t="shared" si="7"/>
        <v/>
      </c>
      <c r="BI13" s="2" t="str">
        <f t="shared" si="7"/>
        <v/>
      </c>
      <c r="BJ13" s="2" t="str">
        <f t="shared" si="7"/>
        <v/>
      </c>
      <c r="BK13" s="2" t="str">
        <f t="shared" si="7"/>
        <v/>
      </c>
      <c r="BL13" s="2" t="str">
        <f t="shared" si="7"/>
        <v/>
      </c>
      <c r="BM13" s="2" t="str">
        <f t="shared" si="7"/>
        <v/>
      </c>
    </row>
    <row r="14" spans="1:66" s="2" customFormat="1" x14ac:dyDescent="0.3">
      <c r="A14" s="2" t="s">
        <v>97</v>
      </c>
      <c r="B14" s="18" t="s">
        <v>98</v>
      </c>
      <c r="C14" s="5" t="s">
        <v>64</v>
      </c>
      <c r="D14" s="7">
        <f t="shared" si="5"/>
        <v>4294967297</v>
      </c>
      <c r="E14" s="10">
        <f t="shared" si="6"/>
        <v>2</v>
      </c>
      <c r="F14" s="2" t="s">
        <v>11</v>
      </c>
      <c r="AL14" s="2" t="s">
        <v>11</v>
      </c>
      <c r="BA14" s="2" t="str">
        <f t="shared" si="7"/>
        <v>x</v>
      </c>
      <c r="BB14" s="2" t="str">
        <f t="shared" si="7"/>
        <v/>
      </c>
      <c r="BC14" s="2" t="str">
        <f t="shared" si="7"/>
        <v/>
      </c>
      <c r="BD14" s="2" t="str">
        <f t="shared" si="7"/>
        <v>x</v>
      </c>
      <c r="BE14" s="2" t="str">
        <f t="shared" si="7"/>
        <v/>
      </c>
      <c r="BF14" s="2" t="str">
        <f t="shared" si="7"/>
        <v/>
      </c>
      <c r="BG14" s="2" t="str">
        <f t="shared" si="7"/>
        <v/>
      </c>
      <c r="BH14" s="2" t="str">
        <f t="shared" si="7"/>
        <v/>
      </c>
      <c r="BI14" s="2" t="str">
        <f t="shared" si="7"/>
        <v/>
      </c>
      <c r="BJ14" s="2" t="str">
        <f t="shared" si="7"/>
        <v/>
      </c>
      <c r="BK14" s="2" t="str">
        <f t="shared" si="7"/>
        <v/>
      </c>
      <c r="BL14" s="2" t="str">
        <f t="shared" si="7"/>
        <v/>
      </c>
      <c r="BM14" s="2" t="str">
        <f t="shared" si="7"/>
        <v/>
      </c>
    </row>
    <row r="15" spans="1:66" s="2" customFormat="1" x14ac:dyDescent="0.3">
      <c r="A15" s="2" t="s">
        <v>99</v>
      </c>
      <c r="B15" s="18" t="s">
        <v>100</v>
      </c>
      <c r="C15" s="5" t="s">
        <v>65</v>
      </c>
      <c r="D15" s="7">
        <f t="shared" si="5"/>
        <v>21474836481</v>
      </c>
      <c r="E15" s="10">
        <f t="shared" si="6"/>
        <v>3</v>
      </c>
      <c r="F15" s="2" t="s">
        <v>11</v>
      </c>
      <c r="AL15" s="2" t="s">
        <v>11</v>
      </c>
      <c r="AN15" s="2" t="s">
        <v>11</v>
      </c>
      <c r="BA15" s="2" t="str">
        <f t="shared" si="7"/>
        <v>x</v>
      </c>
      <c r="BB15" s="2" t="str">
        <f t="shared" si="7"/>
        <v/>
      </c>
      <c r="BC15" s="2" t="str">
        <f t="shared" si="7"/>
        <v/>
      </c>
      <c r="BD15" s="2" t="str">
        <f t="shared" si="7"/>
        <v>x</v>
      </c>
      <c r="BE15" s="2" t="str">
        <f t="shared" si="7"/>
        <v/>
      </c>
      <c r="BF15" s="2" t="str">
        <f t="shared" si="7"/>
        <v/>
      </c>
      <c r="BG15" s="2" t="str">
        <f t="shared" si="7"/>
        <v/>
      </c>
      <c r="BH15" s="2" t="str">
        <f t="shared" si="7"/>
        <v/>
      </c>
      <c r="BI15" s="2" t="str">
        <f t="shared" si="7"/>
        <v/>
      </c>
      <c r="BJ15" s="2" t="str">
        <f t="shared" si="7"/>
        <v/>
      </c>
      <c r="BK15" s="2" t="str">
        <f t="shared" si="7"/>
        <v/>
      </c>
      <c r="BL15" s="2" t="str">
        <f t="shared" si="7"/>
        <v>x</v>
      </c>
      <c r="BM15" s="2" t="str">
        <f t="shared" si="7"/>
        <v/>
      </c>
    </row>
    <row r="16" spans="1:66" s="2" customFormat="1" x14ac:dyDescent="0.3">
      <c r="A16" s="2" t="s">
        <v>101</v>
      </c>
      <c r="B16" s="18" t="s">
        <v>244</v>
      </c>
      <c r="C16" s="5"/>
      <c r="D16" s="7">
        <f t="shared" si="5"/>
        <v>67108873</v>
      </c>
      <c r="E16" s="10">
        <f t="shared" si="6"/>
        <v>3</v>
      </c>
      <c r="F16" s="2" t="s">
        <v>11</v>
      </c>
      <c r="I16" s="2" t="s">
        <v>11</v>
      </c>
      <c r="AF16" s="2" t="s">
        <v>11</v>
      </c>
      <c r="BA16" s="2" t="str">
        <f t="shared" si="7"/>
        <v/>
      </c>
      <c r="BB16" s="2" t="str">
        <f t="shared" si="7"/>
        <v>x</v>
      </c>
      <c r="BC16" s="2" t="str">
        <f t="shared" si="7"/>
        <v/>
      </c>
      <c r="BD16" s="2" t="str">
        <f t="shared" si="7"/>
        <v>x</v>
      </c>
      <c r="BE16" s="2" t="str">
        <f t="shared" si="7"/>
        <v>x</v>
      </c>
      <c r="BF16" s="2" t="str">
        <f t="shared" si="7"/>
        <v/>
      </c>
      <c r="BG16" s="2" t="str">
        <f t="shared" si="7"/>
        <v/>
      </c>
      <c r="BH16" s="2" t="str">
        <f t="shared" si="7"/>
        <v/>
      </c>
      <c r="BI16" s="2" t="str">
        <f t="shared" si="7"/>
        <v/>
      </c>
      <c r="BJ16" s="2" t="str">
        <f t="shared" si="7"/>
        <v/>
      </c>
      <c r="BK16" s="2" t="str">
        <f t="shared" si="7"/>
        <v/>
      </c>
      <c r="BL16" s="2" t="str">
        <f t="shared" si="7"/>
        <v/>
      </c>
      <c r="BM16" s="2" t="str">
        <f t="shared" si="7"/>
        <v/>
      </c>
    </row>
    <row r="17" spans="1:65" s="2" customFormat="1" x14ac:dyDescent="0.3">
      <c r="A17" s="2" t="s">
        <v>102</v>
      </c>
      <c r="B17" s="18" t="s">
        <v>103</v>
      </c>
      <c r="C17" s="5" t="s">
        <v>66</v>
      </c>
      <c r="D17" s="7">
        <f t="shared" si="5"/>
        <v>530</v>
      </c>
      <c r="E17" s="10">
        <f t="shared" si="6"/>
        <v>3</v>
      </c>
      <c r="G17" s="2" t="s">
        <v>11</v>
      </c>
      <c r="J17" s="2" t="s">
        <v>11</v>
      </c>
      <c r="O17" s="2" t="s">
        <v>11</v>
      </c>
      <c r="BA17" s="2" t="str">
        <f t="shared" si="7"/>
        <v/>
      </c>
      <c r="BB17" s="2" t="str">
        <f t="shared" si="7"/>
        <v/>
      </c>
      <c r="BC17" s="2" t="str">
        <f t="shared" si="7"/>
        <v/>
      </c>
      <c r="BD17" s="2" t="str">
        <f t="shared" si="7"/>
        <v/>
      </c>
      <c r="BE17" s="2" t="str">
        <f t="shared" si="7"/>
        <v/>
      </c>
      <c r="BF17" s="2" t="str">
        <f t="shared" si="7"/>
        <v/>
      </c>
      <c r="BG17" s="2" t="str">
        <f t="shared" si="7"/>
        <v>x</v>
      </c>
      <c r="BH17" s="2" t="str">
        <f t="shared" si="7"/>
        <v/>
      </c>
      <c r="BI17" s="2" t="str">
        <f t="shared" si="7"/>
        <v>x</v>
      </c>
      <c r="BJ17" s="2" t="str">
        <f t="shared" si="7"/>
        <v>x</v>
      </c>
      <c r="BK17" s="2" t="str">
        <f t="shared" si="7"/>
        <v/>
      </c>
      <c r="BL17" s="2" t="str">
        <f t="shared" si="7"/>
        <v/>
      </c>
      <c r="BM17" s="2" t="str">
        <f t="shared" si="7"/>
        <v/>
      </c>
    </row>
    <row r="18" spans="1:65" s="2" customFormat="1" ht="28.8" x14ac:dyDescent="0.3">
      <c r="A18" s="2" t="s">
        <v>104</v>
      </c>
      <c r="B18" s="18" t="s">
        <v>105</v>
      </c>
      <c r="C18" s="5" t="s">
        <v>68</v>
      </c>
      <c r="D18" s="7">
        <f t="shared" si="5"/>
        <v>4398046511619</v>
      </c>
      <c r="E18" s="10">
        <f t="shared" si="6"/>
        <v>4</v>
      </c>
      <c r="F18" s="2" t="s">
        <v>11</v>
      </c>
      <c r="G18" s="2" t="s">
        <v>11</v>
      </c>
      <c r="O18" s="2" t="s">
        <v>11</v>
      </c>
      <c r="AV18" s="2" t="s">
        <v>11</v>
      </c>
      <c r="BA18" s="2" t="str">
        <f t="shared" si="7"/>
        <v/>
      </c>
      <c r="BB18" s="2" t="str">
        <f t="shared" si="7"/>
        <v/>
      </c>
      <c r="BC18" s="2" t="str">
        <f t="shared" si="7"/>
        <v/>
      </c>
      <c r="BD18" s="2" t="str">
        <f t="shared" si="7"/>
        <v>x</v>
      </c>
      <c r="BE18" s="2" t="str">
        <f t="shared" si="7"/>
        <v/>
      </c>
      <c r="BF18" s="2" t="str">
        <f t="shared" si="7"/>
        <v/>
      </c>
      <c r="BG18" s="2" t="str">
        <f t="shared" si="7"/>
        <v>x</v>
      </c>
      <c r="BH18" s="2" t="str">
        <f t="shared" si="7"/>
        <v/>
      </c>
      <c r="BI18" s="2" t="str">
        <f t="shared" si="7"/>
        <v>x</v>
      </c>
      <c r="BJ18" s="2" t="str">
        <f t="shared" si="7"/>
        <v/>
      </c>
      <c r="BK18" s="2" t="str">
        <f t="shared" si="7"/>
        <v/>
      </c>
      <c r="BL18" s="2" t="str">
        <f t="shared" si="7"/>
        <v/>
      </c>
      <c r="BM18" s="2" t="str">
        <f t="shared" si="7"/>
        <v/>
      </c>
    </row>
    <row r="19" spans="1:65" s="2" customFormat="1" x14ac:dyDescent="0.3">
      <c r="A19" s="2" t="s">
        <v>106</v>
      </c>
      <c r="B19" s="18" t="s">
        <v>107</v>
      </c>
      <c r="C19" s="5" t="s">
        <v>69</v>
      </c>
      <c r="D19" s="7">
        <f t="shared" si="5"/>
        <v>99</v>
      </c>
      <c r="E19" s="10">
        <f t="shared" si="6"/>
        <v>4</v>
      </c>
      <c r="F19" s="2" t="s">
        <v>11</v>
      </c>
      <c r="G19" s="2" t="s">
        <v>11</v>
      </c>
      <c r="K19" s="2" t="s">
        <v>11</v>
      </c>
      <c r="L19" s="2" t="s">
        <v>11</v>
      </c>
      <c r="BA19" s="2" t="str">
        <f t="shared" si="7"/>
        <v/>
      </c>
      <c r="BB19" s="2" t="str">
        <f t="shared" si="7"/>
        <v>x</v>
      </c>
      <c r="BC19" s="2" t="str">
        <f t="shared" si="7"/>
        <v/>
      </c>
      <c r="BD19" s="2" t="str">
        <f t="shared" si="7"/>
        <v>x</v>
      </c>
      <c r="BE19" s="2" t="str">
        <f t="shared" si="7"/>
        <v/>
      </c>
      <c r="BF19" s="2" t="str">
        <f t="shared" si="7"/>
        <v/>
      </c>
      <c r="BG19" s="2" t="str">
        <f t="shared" si="7"/>
        <v/>
      </c>
      <c r="BH19" s="2" t="str">
        <f t="shared" si="7"/>
        <v>x</v>
      </c>
      <c r="BI19" s="2" t="str">
        <f t="shared" si="7"/>
        <v>x</v>
      </c>
      <c r="BJ19" s="2" t="str">
        <f t="shared" si="7"/>
        <v/>
      </c>
      <c r="BK19" s="2" t="str">
        <f t="shared" si="7"/>
        <v/>
      </c>
      <c r="BL19" s="2" t="str">
        <f t="shared" si="7"/>
        <v/>
      </c>
      <c r="BM19" s="2" t="str">
        <f t="shared" si="7"/>
        <v/>
      </c>
    </row>
    <row r="20" spans="1:65" s="2" customFormat="1" x14ac:dyDescent="0.3">
      <c r="A20" s="2" t="s">
        <v>108</v>
      </c>
      <c r="B20" s="18" t="s">
        <v>109</v>
      </c>
      <c r="C20" s="5" t="s">
        <v>70</v>
      </c>
      <c r="D20" s="7">
        <f t="shared" si="5"/>
        <v>515</v>
      </c>
      <c r="E20" s="10">
        <f t="shared" si="6"/>
        <v>3</v>
      </c>
      <c r="F20" s="2" t="s">
        <v>11</v>
      </c>
      <c r="G20" s="2" t="s">
        <v>11</v>
      </c>
      <c r="O20" s="2" t="s">
        <v>11</v>
      </c>
      <c r="BA20" s="2" t="str">
        <f t="shared" si="7"/>
        <v/>
      </c>
      <c r="BB20" s="2" t="str">
        <f t="shared" si="7"/>
        <v/>
      </c>
      <c r="BC20" s="2" t="str">
        <f t="shared" si="7"/>
        <v/>
      </c>
      <c r="BD20" s="2" t="str">
        <f t="shared" si="7"/>
        <v>x</v>
      </c>
      <c r="BE20" s="2" t="str">
        <f t="shared" si="7"/>
        <v/>
      </c>
      <c r="BF20" s="2" t="str">
        <f t="shared" si="7"/>
        <v/>
      </c>
      <c r="BG20" s="2" t="str">
        <f t="shared" si="7"/>
        <v>x</v>
      </c>
      <c r="BH20" s="2" t="str">
        <f t="shared" si="7"/>
        <v/>
      </c>
      <c r="BI20" s="2" t="str">
        <f t="shared" si="7"/>
        <v>x</v>
      </c>
      <c r="BJ20" s="2" t="str">
        <f t="shared" si="7"/>
        <v/>
      </c>
      <c r="BK20" s="2" t="str">
        <f t="shared" si="7"/>
        <v/>
      </c>
      <c r="BL20" s="2" t="str">
        <f t="shared" si="7"/>
        <v/>
      </c>
      <c r="BM20" s="2" t="str">
        <f t="shared" si="7"/>
        <v/>
      </c>
    </row>
    <row r="21" spans="1:65" s="2" customFormat="1" ht="28.8" x14ac:dyDescent="0.3">
      <c r="A21" s="2" t="s">
        <v>110</v>
      </c>
      <c r="B21" s="18" t="s">
        <v>111</v>
      </c>
      <c r="C21" s="5" t="s">
        <v>290</v>
      </c>
      <c r="D21" s="7">
        <f t="shared" si="5"/>
        <v>586263036293</v>
      </c>
      <c r="E21" s="10">
        <f t="shared" si="6"/>
        <v>7</v>
      </c>
      <c r="F21" s="2" t="s">
        <v>11</v>
      </c>
      <c r="H21" s="2" t="s">
        <v>11</v>
      </c>
      <c r="M21" s="2" t="s">
        <v>11</v>
      </c>
      <c r="N21" s="2" t="s">
        <v>11</v>
      </c>
      <c r="AK21" s="2" t="s">
        <v>11</v>
      </c>
      <c r="AO21" s="2" t="s">
        <v>11</v>
      </c>
      <c r="AS21" s="2" t="s">
        <v>11</v>
      </c>
      <c r="BA21" s="2" t="str">
        <f t="shared" si="7"/>
        <v/>
      </c>
      <c r="BB21" s="2" t="str">
        <f t="shared" si="7"/>
        <v/>
      </c>
      <c r="BC21" s="2" t="str">
        <f t="shared" si="7"/>
        <v>x</v>
      </c>
      <c r="BD21" s="2" t="str">
        <f t="shared" si="7"/>
        <v>x</v>
      </c>
      <c r="BE21" s="2" t="str">
        <f t="shared" si="7"/>
        <v/>
      </c>
      <c r="BF21" s="2" t="str">
        <f t="shared" si="7"/>
        <v>x</v>
      </c>
      <c r="BG21" s="2" t="str">
        <f t="shared" si="7"/>
        <v>x</v>
      </c>
      <c r="BH21" s="2" t="str">
        <f t="shared" si="7"/>
        <v/>
      </c>
      <c r="BI21" s="2" t="str">
        <f t="shared" si="7"/>
        <v/>
      </c>
      <c r="BJ21" s="2" t="str">
        <f t="shared" si="7"/>
        <v>x</v>
      </c>
      <c r="BK21" s="2" t="str">
        <f t="shared" si="7"/>
        <v>x</v>
      </c>
      <c r="BL21" s="2" t="str">
        <f t="shared" si="7"/>
        <v>x</v>
      </c>
      <c r="BM21" s="2" t="str">
        <f t="shared" si="7"/>
        <v/>
      </c>
    </row>
    <row r="22" spans="1:65" s="2" customFormat="1" x14ac:dyDescent="0.3">
      <c r="A22" s="2" t="s">
        <v>112</v>
      </c>
      <c r="B22" s="18" t="s">
        <v>113</v>
      </c>
      <c r="C22" s="5"/>
      <c r="D22" s="7">
        <f t="shared" si="5"/>
        <v>5</v>
      </c>
      <c r="E22" s="10">
        <f t="shared" si="6"/>
        <v>2</v>
      </c>
      <c r="F22" s="2" t="s">
        <v>11</v>
      </c>
      <c r="H22" s="2" t="s">
        <v>11</v>
      </c>
      <c r="BA22" s="2" t="str">
        <f t="shared" ref="BA22:BM37" si="8">IF(_xlfn.BITAND(BA$3,$D22)=0,"",IF(LOOKUP(_xlfn.BITAND(BA$3,$D22),$F$3:$AY$3)=_xlfn.BITAND(BA$3,$D22),"x","KO"))</f>
        <v/>
      </c>
      <c r="BB22" s="2" t="str">
        <f t="shared" si="8"/>
        <v/>
      </c>
      <c r="BC22" s="2" t="str">
        <f t="shared" si="8"/>
        <v/>
      </c>
      <c r="BD22" s="2" t="str">
        <f t="shared" si="8"/>
        <v>x</v>
      </c>
      <c r="BE22" s="2" t="str">
        <f t="shared" si="8"/>
        <v/>
      </c>
      <c r="BF22" s="2" t="str">
        <f t="shared" si="8"/>
        <v>x</v>
      </c>
      <c r="BG22" s="2" t="str">
        <f t="shared" si="8"/>
        <v/>
      </c>
      <c r="BH22" s="2" t="str">
        <f t="shared" si="8"/>
        <v/>
      </c>
      <c r="BI22" s="2" t="str">
        <f t="shared" si="8"/>
        <v/>
      </c>
      <c r="BJ22" s="2" t="str">
        <f t="shared" si="8"/>
        <v/>
      </c>
      <c r="BK22" s="2" t="str">
        <f t="shared" si="8"/>
        <v/>
      </c>
      <c r="BL22" s="2" t="str">
        <f t="shared" si="8"/>
        <v/>
      </c>
      <c r="BM22" s="2" t="str">
        <f t="shared" si="8"/>
        <v/>
      </c>
    </row>
    <row r="23" spans="1:65" s="2" customFormat="1" x14ac:dyDescent="0.3">
      <c r="A23" s="2" t="s">
        <v>114</v>
      </c>
      <c r="B23" s="18" t="s">
        <v>98</v>
      </c>
      <c r="C23" s="5"/>
      <c r="D23" s="7">
        <f t="shared" si="5"/>
        <v>4294967297</v>
      </c>
      <c r="E23" s="10">
        <f t="shared" si="6"/>
        <v>2</v>
      </c>
      <c r="F23" s="2" t="s">
        <v>11</v>
      </c>
      <c r="AL23" s="2" t="s">
        <v>11</v>
      </c>
      <c r="BA23" s="2" t="str">
        <f t="shared" si="8"/>
        <v>x</v>
      </c>
      <c r="BB23" s="2" t="str">
        <f t="shared" si="8"/>
        <v/>
      </c>
      <c r="BC23" s="2" t="str">
        <f t="shared" si="8"/>
        <v/>
      </c>
      <c r="BD23" s="2" t="str">
        <f t="shared" si="8"/>
        <v>x</v>
      </c>
      <c r="BE23" s="2" t="str">
        <f t="shared" si="8"/>
        <v/>
      </c>
      <c r="BF23" s="2" t="str">
        <f t="shared" si="8"/>
        <v/>
      </c>
      <c r="BG23" s="2" t="str">
        <f t="shared" si="8"/>
        <v/>
      </c>
      <c r="BH23" s="2" t="str">
        <f t="shared" si="8"/>
        <v/>
      </c>
      <c r="BI23" s="2" t="str">
        <f t="shared" si="8"/>
        <v/>
      </c>
      <c r="BJ23" s="2" t="str">
        <f t="shared" si="8"/>
        <v/>
      </c>
      <c r="BK23" s="2" t="str">
        <f t="shared" si="8"/>
        <v/>
      </c>
      <c r="BL23" s="2" t="str">
        <f t="shared" si="8"/>
        <v/>
      </c>
      <c r="BM23" s="2" t="str">
        <f t="shared" si="8"/>
        <v/>
      </c>
    </row>
    <row r="24" spans="1:65" s="2" customFormat="1" x14ac:dyDescent="0.3">
      <c r="A24" s="2" t="s">
        <v>115</v>
      </c>
      <c r="B24" s="18" t="s">
        <v>116</v>
      </c>
      <c r="C24" s="5"/>
      <c r="D24" s="7">
        <f t="shared" si="5"/>
        <v>4294967299</v>
      </c>
      <c r="E24" s="10">
        <f t="shared" si="6"/>
        <v>3</v>
      </c>
      <c r="F24" s="2" t="s">
        <v>11</v>
      </c>
      <c r="G24" s="2" t="s">
        <v>11</v>
      </c>
      <c r="AL24" s="2" t="s">
        <v>11</v>
      </c>
      <c r="BA24" s="2" t="str">
        <f t="shared" si="8"/>
        <v>x</v>
      </c>
      <c r="BB24" s="2" t="str">
        <f t="shared" si="8"/>
        <v/>
      </c>
      <c r="BC24" s="2" t="str">
        <f t="shared" si="8"/>
        <v/>
      </c>
      <c r="BD24" s="2" t="str">
        <f t="shared" si="8"/>
        <v>x</v>
      </c>
      <c r="BE24" s="2" t="str">
        <f t="shared" si="8"/>
        <v/>
      </c>
      <c r="BF24" s="2" t="str">
        <f t="shared" si="8"/>
        <v/>
      </c>
      <c r="BG24" s="2" t="str">
        <f t="shared" si="8"/>
        <v/>
      </c>
      <c r="BH24" s="2" t="str">
        <f t="shared" si="8"/>
        <v/>
      </c>
      <c r="BI24" s="2" t="str">
        <f t="shared" si="8"/>
        <v>x</v>
      </c>
      <c r="BJ24" s="2" t="str">
        <f t="shared" si="8"/>
        <v/>
      </c>
      <c r="BK24" s="2" t="str">
        <f t="shared" si="8"/>
        <v/>
      </c>
      <c r="BL24" s="2" t="str">
        <f t="shared" si="8"/>
        <v/>
      </c>
      <c r="BM24" s="2" t="str">
        <f t="shared" si="8"/>
        <v/>
      </c>
    </row>
    <row r="25" spans="1:65" s="2" customFormat="1" ht="28.8" x14ac:dyDescent="0.3">
      <c r="A25" s="2" t="s">
        <v>117</v>
      </c>
      <c r="B25" s="18" t="s">
        <v>118</v>
      </c>
      <c r="C25" s="5" t="s">
        <v>71</v>
      </c>
      <c r="D25" s="7">
        <f t="shared" si="5"/>
        <v>1047</v>
      </c>
      <c r="E25" s="10">
        <f t="shared" si="6"/>
        <v>5</v>
      </c>
      <c r="F25" s="2" t="s">
        <v>11</v>
      </c>
      <c r="G25" s="2" t="s">
        <v>11</v>
      </c>
      <c r="H25" s="2" t="s">
        <v>11</v>
      </c>
      <c r="J25" s="2" t="s">
        <v>11</v>
      </c>
      <c r="P25" s="2" t="s">
        <v>11</v>
      </c>
      <c r="BA25" s="2" t="str">
        <f t="shared" si="8"/>
        <v/>
      </c>
      <c r="BB25" s="2" t="str">
        <f t="shared" si="8"/>
        <v>x</v>
      </c>
      <c r="BC25" s="2" t="str">
        <f t="shared" si="8"/>
        <v/>
      </c>
      <c r="BD25" s="2" t="str">
        <f t="shared" si="8"/>
        <v>x</v>
      </c>
      <c r="BE25" s="2" t="str">
        <f t="shared" si="8"/>
        <v/>
      </c>
      <c r="BF25" s="2" t="str">
        <f t="shared" si="8"/>
        <v>x</v>
      </c>
      <c r="BG25" s="2" t="str">
        <f t="shared" si="8"/>
        <v/>
      </c>
      <c r="BH25" s="2" t="str">
        <f t="shared" si="8"/>
        <v/>
      </c>
      <c r="BI25" s="2" t="str">
        <f t="shared" si="8"/>
        <v>x</v>
      </c>
      <c r="BJ25" s="2" t="str">
        <f t="shared" si="8"/>
        <v>x</v>
      </c>
      <c r="BK25" s="2" t="str">
        <f t="shared" si="8"/>
        <v/>
      </c>
      <c r="BL25" s="2" t="str">
        <f t="shared" si="8"/>
        <v/>
      </c>
      <c r="BM25" s="2" t="str">
        <f t="shared" si="8"/>
        <v/>
      </c>
    </row>
    <row r="26" spans="1:65" s="2" customFormat="1" x14ac:dyDescent="0.3">
      <c r="A26" s="2" t="s">
        <v>119</v>
      </c>
      <c r="B26" s="18" t="s">
        <v>67</v>
      </c>
      <c r="C26" s="5" t="s">
        <v>72</v>
      </c>
      <c r="D26" s="7">
        <f t="shared" si="5"/>
        <v>133</v>
      </c>
      <c r="E26" s="10">
        <f t="shared" si="6"/>
        <v>3</v>
      </c>
      <c r="F26" s="2" t="s">
        <v>11</v>
      </c>
      <c r="H26" s="2" t="s">
        <v>11</v>
      </c>
      <c r="M26" s="2" t="s">
        <v>11</v>
      </c>
      <c r="BA26" s="2" t="str">
        <f t="shared" si="8"/>
        <v/>
      </c>
      <c r="BB26" s="2" t="str">
        <f t="shared" si="8"/>
        <v/>
      </c>
      <c r="BC26" s="2" t="str">
        <f t="shared" si="8"/>
        <v/>
      </c>
      <c r="BD26" s="2" t="str">
        <f t="shared" si="8"/>
        <v>x</v>
      </c>
      <c r="BE26" s="2" t="str">
        <f t="shared" si="8"/>
        <v/>
      </c>
      <c r="BF26" s="2" t="str">
        <f t="shared" si="8"/>
        <v>x</v>
      </c>
      <c r="BG26" s="2" t="str">
        <f t="shared" si="8"/>
        <v>x</v>
      </c>
      <c r="BH26" s="2" t="str">
        <f t="shared" si="8"/>
        <v/>
      </c>
      <c r="BI26" s="2" t="str">
        <f t="shared" si="8"/>
        <v/>
      </c>
      <c r="BJ26" s="2" t="str">
        <f t="shared" si="8"/>
        <v/>
      </c>
      <c r="BK26" s="2" t="str">
        <f t="shared" si="8"/>
        <v/>
      </c>
      <c r="BL26" s="2" t="str">
        <f t="shared" si="8"/>
        <v/>
      </c>
      <c r="BM26" s="2" t="str">
        <f t="shared" si="8"/>
        <v/>
      </c>
    </row>
    <row r="27" spans="1:65" s="2" customFormat="1" ht="43.2" x14ac:dyDescent="0.3">
      <c r="A27" s="2" t="s">
        <v>120</v>
      </c>
      <c r="B27" s="18" t="s">
        <v>121</v>
      </c>
      <c r="C27" s="5" t="s">
        <v>73</v>
      </c>
      <c r="D27" s="7">
        <f t="shared" si="5"/>
        <v>2147614725</v>
      </c>
      <c r="E27" s="10">
        <f t="shared" si="6"/>
        <v>4</v>
      </c>
      <c r="F27" s="2" t="s">
        <v>11</v>
      </c>
      <c r="H27" s="2" t="s">
        <v>11</v>
      </c>
      <c r="W27" s="2" t="s">
        <v>11</v>
      </c>
      <c r="AK27" s="2" t="s">
        <v>11</v>
      </c>
      <c r="BA27" s="2" t="str">
        <f t="shared" si="8"/>
        <v/>
      </c>
      <c r="BB27" s="2" t="str">
        <f t="shared" si="8"/>
        <v/>
      </c>
      <c r="BC27" s="2" t="str">
        <f t="shared" si="8"/>
        <v/>
      </c>
      <c r="BD27" s="2" t="str">
        <f t="shared" si="8"/>
        <v>x</v>
      </c>
      <c r="BE27" s="2" t="str">
        <f t="shared" si="8"/>
        <v/>
      </c>
      <c r="BF27" s="2" t="str">
        <f t="shared" si="8"/>
        <v>x</v>
      </c>
      <c r="BG27" s="2" t="str">
        <f t="shared" si="8"/>
        <v/>
      </c>
      <c r="BH27" s="2" t="str">
        <f t="shared" si="8"/>
        <v>x</v>
      </c>
      <c r="BI27" s="2" t="str">
        <f t="shared" si="8"/>
        <v/>
      </c>
      <c r="BJ27" s="2" t="str">
        <f t="shared" si="8"/>
        <v/>
      </c>
      <c r="BK27" s="2" t="str">
        <f t="shared" si="8"/>
        <v>x</v>
      </c>
      <c r="BL27" s="2" t="str">
        <f t="shared" si="8"/>
        <v/>
      </c>
      <c r="BM27" s="2" t="str">
        <f t="shared" si="8"/>
        <v/>
      </c>
    </row>
    <row r="28" spans="1:65" s="2" customFormat="1" ht="28.8" x14ac:dyDescent="0.3">
      <c r="A28" s="2" t="s">
        <v>122</v>
      </c>
      <c r="B28" s="18" t="s">
        <v>103</v>
      </c>
      <c r="C28" s="5" t="s">
        <v>74</v>
      </c>
      <c r="D28" s="7">
        <f t="shared" si="5"/>
        <v>611</v>
      </c>
      <c r="E28" s="10">
        <f t="shared" si="6"/>
        <v>5</v>
      </c>
      <c r="F28" s="2" t="s">
        <v>11</v>
      </c>
      <c r="G28" s="2" t="s">
        <v>11</v>
      </c>
      <c r="K28" s="2" t="s">
        <v>11</v>
      </c>
      <c r="L28" s="2" t="s">
        <v>11</v>
      </c>
      <c r="O28" s="2" t="s">
        <v>11</v>
      </c>
      <c r="BA28" s="2" t="str">
        <f t="shared" si="8"/>
        <v/>
      </c>
      <c r="BB28" s="2" t="str">
        <f t="shared" si="8"/>
        <v>x</v>
      </c>
      <c r="BC28" s="2" t="str">
        <f t="shared" si="8"/>
        <v/>
      </c>
      <c r="BD28" s="2" t="str">
        <f t="shared" si="8"/>
        <v>x</v>
      </c>
      <c r="BE28" s="2" t="str">
        <f t="shared" si="8"/>
        <v/>
      </c>
      <c r="BF28" s="2" t="str">
        <f t="shared" si="8"/>
        <v/>
      </c>
      <c r="BG28" s="2" t="str">
        <f t="shared" si="8"/>
        <v>x</v>
      </c>
      <c r="BH28" s="2" t="str">
        <f t="shared" si="8"/>
        <v>x</v>
      </c>
      <c r="BI28" s="2" t="str">
        <f t="shared" si="8"/>
        <v>x</v>
      </c>
      <c r="BJ28" s="2" t="str">
        <f t="shared" si="8"/>
        <v/>
      </c>
      <c r="BK28" s="2" t="str">
        <f t="shared" si="8"/>
        <v/>
      </c>
      <c r="BL28" s="2" t="str">
        <f t="shared" si="8"/>
        <v/>
      </c>
      <c r="BM28" s="2" t="str">
        <f t="shared" si="8"/>
        <v/>
      </c>
    </row>
    <row r="29" spans="1:65" s="2" customFormat="1" ht="28.8" x14ac:dyDescent="0.3">
      <c r="A29" s="2" t="s">
        <v>123</v>
      </c>
      <c r="B29" s="18" t="s">
        <v>244</v>
      </c>
      <c r="C29" s="5" t="s">
        <v>75</v>
      </c>
      <c r="D29" s="7">
        <f t="shared" si="5"/>
        <v>11</v>
      </c>
      <c r="E29" s="10">
        <f t="shared" si="6"/>
        <v>3</v>
      </c>
      <c r="F29" s="2" t="s">
        <v>11</v>
      </c>
      <c r="G29" s="2" t="s">
        <v>11</v>
      </c>
      <c r="I29" s="2" t="s">
        <v>11</v>
      </c>
      <c r="BA29" s="2" t="str">
        <f t="shared" si="8"/>
        <v/>
      </c>
      <c r="BB29" s="2" t="str">
        <f t="shared" si="8"/>
        <v/>
      </c>
      <c r="BC29" s="2" t="str">
        <f t="shared" si="8"/>
        <v/>
      </c>
      <c r="BD29" s="2" t="str">
        <f t="shared" si="8"/>
        <v>x</v>
      </c>
      <c r="BE29" s="2" t="str">
        <f t="shared" si="8"/>
        <v>x</v>
      </c>
      <c r="BF29" s="2" t="str">
        <f t="shared" si="8"/>
        <v/>
      </c>
      <c r="BG29" s="2" t="str">
        <f t="shared" si="8"/>
        <v/>
      </c>
      <c r="BH29" s="2" t="str">
        <f t="shared" si="8"/>
        <v/>
      </c>
      <c r="BI29" s="2" t="str">
        <f t="shared" si="8"/>
        <v>x</v>
      </c>
      <c r="BJ29" s="2" t="str">
        <f t="shared" si="8"/>
        <v/>
      </c>
      <c r="BK29" s="2" t="str">
        <f t="shared" si="8"/>
        <v/>
      </c>
      <c r="BL29" s="2" t="str">
        <f t="shared" si="8"/>
        <v/>
      </c>
      <c r="BM29" s="2" t="str">
        <f t="shared" si="8"/>
        <v/>
      </c>
    </row>
    <row r="30" spans="1:65" s="2" customFormat="1" x14ac:dyDescent="0.3">
      <c r="A30" s="2" t="s">
        <v>124</v>
      </c>
      <c r="B30" s="18" t="s">
        <v>125</v>
      </c>
      <c r="C30" s="5" t="s">
        <v>76</v>
      </c>
      <c r="D30" s="7">
        <f t="shared" si="5"/>
        <v>4294967297</v>
      </c>
      <c r="E30" s="10">
        <f t="shared" si="6"/>
        <v>2</v>
      </c>
      <c r="F30" s="2" t="s">
        <v>11</v>
      </c>
      <c r="AL30" s="2" t="s">
        <v>11</v>
      </c>
      <c r="BA30" s="2" t="str">
        <f t="shared" si="8"/>
        <v>x</v>
      </c>
      <c r="BB30" s="2" t="str">
        <f t="shared" si="8"/>
        <v/>
      </c>
      <c r="BC30" s="2" t="str">
        <f t="shared" si="8"/>
        <v/>
      </c>
      <c r="BD30" s="2" t="str">
        <f t="shared" si="8"/>
        <v>x</v>
      </c>
      <c r="BE30" s="2" t="str">
        <f t="shared" si="8"/>
        <v/>
      </c>
      <c r="BF30" s="2" t="str">
        <f t="shared" si="8"/>
        <v/>
      </c>
      <c r="BG30" s="2" t="str">
        <f t="shared" si="8"/>
        <v/>
      </c>
      <c r="BH30" s="2" t="str">
        <f t="shared" si="8"/>
        <v/>
      </c>
      <c r="BI30" s="2" t="str">
        <f t="shared" si="8"/>
        <v/>
      </c>
      <c r="BJ30" s="2" t="str">
        <f t="shared" si="8"/>
        <v/>
      </c>
      <c r="BK30" s="2" t="str">
        <f t="shared" si="8"/>
        <v/>
      </c>
      <c r="BL30" s="2" t="str">
        <f t="shared" si="8"/>
        <v/>
      </c>
      <c r="BM30" s="2" t="str">
        <f t="shared" si="8"/>
        <v/>
      </c>
    </row>
    <row r="31" spans="1:65" s="2" customFormat="1" x14ac:dyDescent="0.3">
      <c r="A31" s="2" t="s">
        <v>126</v>
      </c>
      <c r="B31" s="18" t="s">
        <v>127</v>
      </c>
      <c r="C31" s="5" t="s">
        <v>77</v>
      </c>
      <c r="D31" s="7">
        <f t="shared" si="5"/>
        <v>531</v>
      </c>
      <c r="E31" s="10">
        <f t="shared" si="6"/>
        <v>4</v>
      </c>
      <c r="F31" s="2" t="s">
        <v>11</v>
      </c>
      <c r="G31" s="2" t="s">
        <v>11</v>
      </c>
      <c r="J31" s="2" t="s">
        <v>11</v>
      </c>
      <c r="O31" s="2" t="s">
        <v>11</v>
      </c>
      <c r="BA31" s="2" t="str">
        <f t="shared" si="8"/>
        <v/>
      </c>
      <c r="BB31" s="2" t="str">
        <f t="shared" si="8"/>
        <v/>
      </c>
      <c r="BC31" s="2" t="str">
        <f t="shared" si="8"/>
        <v/>
      </c>
      <c r="BD31" s="2" t="str">
        <f t="shared" si="8"/>
        <v>x</v>
      </c>
      <c r="BE31" s="2" t="str">
        <f t="shared" si="8"/>
        <v/>
      </c>
      <c r="BF31" s="2" t="str">
        <f t="shared" si="8"/>
        <v/>
      </c>
      <c r="BG31" s="2" t="str">
        <f t="shared" si="8"/>
        <v>x</v>
      </c>
      <c r="BH31" s="2" t="str">
        <f t="shared" si="8"/>
        <v/>
      </c>
      <c r="BI31" s="2" t="str">
        <f t="shared" si="8"/>
        <v>x</v>
      </c>
      <c r="BJ31" s="2" t="str">
        <f t="shared" si="8"/>
        <v>x</v>
      </c>
      <c r="BK31" s="2" t="str">
        <f t="shared" si="8"/>
        <v/>
      </c>
      <c r="BL31" s="2" t="str">
        <f t="shared" si="8"/>
        <v/>
      </c>
      <c r="BM31" s="2" t="str">
        <f t="shared" si="8"/>
        <v/>
      </c>
    </row>
    <row r="32" spans="1:65" s="2" customFormat="1" x14ac:dyDescent="0.3">
      <c r="A32" s="2" t="s">
        <v>128</v>
      </c>
      <c r="B32" s="18" t="s">
        <v>129</v>
      </c>
      <c r="C32" s="5" t="s">
        <v>214</v>
      </c>
      <c r="D32" s="7">
        <f t="shared" si="5"/>
        <v>4535485530743</v>
      </c>
      <c r="E32" s="10">
        <f t="shared" si="6"/>
        <v>10</v>
      </c>
      <c r="F32" s="2" t="s">
        <v>11</v>
      </c>
      <c r="G32" s="2" t="s">
        <v>11</v>
      </c>
      <c r="H32" s="2" t="s">
        <v>11</v>
      </c>
      <c r="J32" s="2" t="s">
        <v>11</v>
      </c>
      <c r="K32" s="2" t="s">
        <v>11</v>
      </c>
      <c r="L32" s="2" t="s">
        <v>11</v>
      </c>
      <c r="O32" s="2" t="s">
        <v>11</v>
      </c>
      <c r="V32" s="2" t="s">
        <v>11</v>
      </c>
      <c r="AQ32" s="2" t="s">
        <v>11</v>
      </c>
      <c r="AV32" s="2" t="s">
        <v>11</v>
      </c>
      <c r="BA32" s="2" t="str">
        <f t="shared" si="8"/>
        <v/>
      </c>
      <c r="BB32" s="2" t="str">
        <f t="shared" si="8"/>
        <v>x</v>
      </c>
      <c r="BC32" s="2" t="str">
        <f t="shared" si="8"/>
        <v/>
      </c>
      <c r="BD32" s="2" t="str">
        <f t="shared" si="8"/>
        <v>x</v>
      </c>
      <c r="BE32" s="2" t="str">
        <f t="shared" si="8"/>
        <v>x</v>
      </c>
      <c r="BF32" s="2" t="str">
        <f t="shared" si="8"/>
        <v>x</v>
      </c>
      <c r="BG32" s="2" t="str">
        <f t="shared" si="8"/>
        <v>x</v>
      </c>
      <c r="BH32" s="2" t="str">
        <f t="shared" si="8"/>
        <v>x</v>
      </c>
      <c r="BI32" s="2" t="str">
        <f t="shared" si="8"/>
        <v>x</v>
      </c>
      <c r="BJ32" s="2" t="str">
        <f t="shared" si="8"/>
        <v>x</v>
      </c>
      <c r="BK32" s="2" t="str">
        <f t="shared" si="8"/>
        <v/>
      </c>
      <c r="BL32" s="2" t="str">
        <f t="shared" si="8"/>
        <v>x</v>
      </c>
      <c r="BM32" s="2" t="str">
        <f t="shared" si="8"/>
        <v/>
      </c>
    </row>
    <row r="33" spans="1:65" s="2" customFormat="1" x14ac:dyDescent="0.3">
      <c r="A33" s="2" t="s">
        <v>130</v>
      </c>
      <c r="B33" s="18" t="s">
        <v>131</v>
      </c>
      <c r="C33" s="5"/>
      <c r="D33" s="7">
        <f t="shared" si="5"/>
        <v>8589934595</v>
      </c>
      <c r="E33" s="10">
        <f t="shared" si="6"/>
        <v>3</v>
      </c>
      <c r="F33" s="2" t="s">
        <v>11</v>
      </c>
      <c r="G33" s="2" t="s">
        <v>11</v>
      </c>
      <c r="AM33" s="2" t="s">
        <v>11</v>
      </c>
      <c r="BA33" s="2" t="str">
        <f t="shared" si="8"/>
        <v/>
      </c>
      <c r="BB33" s="2" t="str">
        <f t="shared" si="8"/>
        <v/>
      </c>
      <c r="BC33" s="2" t="str">
        <f t="shared" si="8"/>
        <v>x</v>
      </c>
      <c r="BD33" s="2" t="str">
        <f t="shared" si="8"/>
        <v>x</v>
      </c>
      <c r="BE33" s="2" t="str">
        <f t="shared" si="8"/>
        <v/>
      </c>
      <c r="BF33" s="2" t="str">
        <f t="shared" si="8"/>
        <v/>
      </c>
      <c r="BG33" s="2" t="str">
        <f t="shared" si="8"/>
        <v/>
      </c>
      <c r="BH33" s="2" t="str">
        <f t="shared" si="8"/>
        <v/>
      </c>
      <c r="BI33" s="2" t="str">
        <f t="shared" si="8"/>
        <v>x</v>
      </c>
      <c r="BJ33" s="2" t="str">
        <f t="shared" si="8"/>
        <v/>
      </c>
      <c r="BK33" s="2" t="str">
        <f t="shared" si="8"/>
        <v/>
      </c>
      <c r="BL33" s="2" t="str">
        <f t="shared" si="8"/>
        <v/>
      </c>
      <c r="BM33" s="2" t="str">
        <f t="shared" si="8"/>
        <v/>
      </c>
    </row>
    <row r="34" spans="1:65" s="2" customFormat="1" ht="28.8" x14ac:dyDescent="0.3">
      <c r="A34" s="2" t="s">
        <v>132</v>
      </c>
      <c r="B34" s="18" t="s">
        <v>98</v>
      </c>
      <c r="C34" s="5" t="s">
        <v>215</v>
      </c>
      <c r="D34" s="7">
        <f t="shared" si="5"/>
        <v>4294967297</v>
      </c>
      <c r="E34" s="10">
        <f t="shared" si="6"/>
        <v>2</v>
      </c>
      <c r="F34" s="2" t="s">
        <v>11</v>
      </c>
      <c r="AL34" s="2" t="s">
        <v>11</v>
      </c>
      <c r="BA34" s="2" t="str">
        <f t="shared" si="8"/>
        <v>x</v>
      </c>
      <c r="BB34" s="2" t="str">
        <f t="shared" si="8"/>
        <v/>
      </c>
      <c r="BC34" s="2" t="str">
        <f t="shared" si="8"/>
        <v/>
      </c>
      <c r="BD34" s="2" t="str">
        <f t="shared" si="8"/>
        <v>x</v>
      </c>
      <c r="BE34" s="2" t="str">
        <f t="shared" si="8"/>
        <v/>
      </c>
      <c r="BF34" s="2" t="str">
        <f t="shared" si="8"/>
        <v/>
      </c>
      <c r="BG34" s="2" t="str">
        <f t="shared" si="8"/>
        <v/>
      </c>
      <c r="BH34" s="2" t="str">
        <f t="shared" si="8"/>
        <v/>
      </c>
      <c r="BI34" s="2" t="str">
        <f t="shared" si="8"/>
        <v/>
      </c>
      <c r="BJ34" s="2" t="str">
        <f t="shared" si="8"/>
        <v/>
      </c>
      <c r="BK34" s="2" t="str">
        <f t="shared" si="8"/>
        <v/>
      </c>
      <c r="BL34" s="2" t="str">
        <f t="shared" si="8"/>
        <v/>
      </c>
      <c r="BM34" s="2" t="str">
        <f t="shared" si="8"/>
        <v/>
      </c>
    </row>
    <row r="35" spans="1:65" s="2" customFormat="1" x14ac:dyDescent="0.3">
      <c r="A35" s="2" t="s">
        <v>133</v>
      </c>
      <c r="B35" s="18" t="s">
        <v>134</v>
      </c>
      <c r="C35" s="5"/>
      <c r="D35" s="7">
        <f t="shared" si="5"/>
        <v>4294967299</v>
      </c>
      <c r="E35" s="10">
        <f t="shared" si="6"/>
        <v>3</v>
      </c>
      <c r="F35" s="2" t="s">
        <v>11</v>
      </c>
      <c r="G35" s="2" t="s">
        <v>11</v>
      </c>
      <c r="AL35" s="2" t="s">
        <v>11</v>
      </c>
      <c r="BA35" s="2" t="str">
        <f t="shared" si="8"/>
        <v>x</v>
      </c>
      <c r="BB35" s="2" t="str">
        <f t="shared" si="8"/>
        <v/>
      </c>
      <c r="BC35" s="2" t="str">
        <f t="shared" si="8"/>
        <v/>
      </c>
      <c r="BD35" s="2" t="str">
        <f t="shared" si="8"/>
        <v>x</v>
      </c>
      <c r="BE35" s="2" t="str">
        <f t="shared" si="8"/>
        <v/>
      </c>
      <c r="BF35" s="2" t="str">
        <f t="shared" si="8"/>
        <v/>
      </c>
      <c r="BG35" s="2" t="str">
        <f t="shared" si="8"/>
        <v/>
      </c>
      <c r="BH35" s="2" t="str">
        <f t="shared" si="8"/>
        <v/>
      </c>
      <c r="BI35" s="2" t="str">
        <f t="shared" si="8"/>
        <v>x</v>
      </c>
      <c r="BJ35" s="2" t="str">
        <f t="shared" si="8"/>
        <v/>
      </c>
      <c r="BK35" s="2" t="str">
        <f t="shared" si="8"/>
        <v/>
      </c>
      <c r="BL35" s="2" t="str">
        <f t="shared" si="8"/>
        <v/>
      </c>
      <c r="BM35" s="2" t="str">
        <f t="shared" si="8"/>
        <v/>
      </c>
    </row>
    <row r="36" spans="1:65" s="2" customFormat="1" x14ac:dyDescent="0.3">
      <c r="A36" s="2" t="s">
        <v>135</v>
      </c>
      <c r="B36" s="18" t="s">
        <v>136</v>
      </c>
      <c r="C36" s="5" t="s">
        <v>216</v>
      </c>
      <c r="D36" s="7">
        <f t="shared" si="5"/>
        <v>8589934595</v>
      </c>
      <c r="E36" s="10">
        <f t="shared" si="6"/>
        <v>3</v>
      </c>
      <c r="F36" s="2" t="s">
        <v>11</v>
      </c>
      <c r="G36" s="2" t="s">
        <v>11</v>
      </c>
      <c r="AM36" s="2" t="s">
        <v>11</v>
      </c>
      <c r="BA36" s="2" t="str">
        <f t="shared" si="8"/>
        <v/>
      </c>
      <c r="BB36" s="2" t="str">
        <f t="shared" si="8"/>
        <v/>
      </c>
      <c r="BC36" s="2" t="str">
        <f t="shared" si="8"/>
        <v>x</v>
      </c>
      <c r="BD36" s="2" t="str">
        <f t="shared" si="8"/>
        <v>x</v>
      </c>
      <c r="BE36" s="2" t="str">
        <f t="shared" si="8"/>
        <v/>
      </c>
      <c r="BF36" s="2" t="str">
        <f t="shared" si="8"/>
        <v/>
      </c>
      <c r="BG36" s="2" t="str">
        <f t="shared" si="8"/>
        <v/>
      </c>
      <c r="BH36" s="2" t="str">
        <f t="shared" si="8"/>
        <v/>
      </c>
      <c r="BI36" s="2" t="str">
        <f t="shared" si="8"/>
        <v>x</v>
      </c>
      <c r="BJ36" s="2" t="str">
        <f t="shared" si="8"/>
        <v/>
      </c>
      <c r="BK36" s="2" t="str">
        <f t="shared" si="8"/>
        <v/>
      </c>
      <c r="BL36" s="2" t="str">
        <f t="shared" si="8"/>
        <v/>
      </c>
      <c r="BM36" s="2" t="str">
        <f t="shared" si="8"/>
        <v/>
      </c>
    </row>
    <row r="37" spans="1:65" s="2" customFormat="1" x14ac:dyDescent="0.3">
      <c r="A37" s="2" t="s">
        <v>137</v>
      </c>
      <c r="B37" s="18" t="s">
        <v>103</v>
      </c>
      <c r="C37" s="5" t="s">
        <v>217</v>
      </c>
      <c r="D37" s="7">
        <f t="shared" si="5"/>
        <v>8589934595</v>
      </c>
      <c r="E37" s="10">
        <f t="shared" si="6"/>
        <v>3</v>
      </c>
      <c r="F37" s="2" t="s">
        <v>11</v>
      </c>
      <c r="G37" s="2" t="s">
        <v>11</v>
      </c>
      <c r="H37" s="2" t="s">
        <v>10</v>
      </c>
      <c r="J37" s="2" t="s">
        <v>10</v>
      </c>
      <c r="O37" s="2" t="s">
        <v>10</v>
      </c>
      <c r="V37" s="2" t="s">
        <v>10</v>
      </c>
      <c r="AM37" s="2" t="s">
        <v>11</v>
      </c>
      <c r="BA37" s="2" t="str">
        <f t="shared" si="8"/>
        <v/>
      </c>
      <c r="BB37" s="2" t="str">
        <f t="shared" si="8"/>
        <v/>
      </c>
      <c r="BC37" s="2" t="str">
        <f t="shared" si="8"/>
        <v>x</v>
      </c>
      <c r="BD37" s="2" t="str">
        <f t="shared" si="8"/>
        <v>x</v>
      </c>
      <c r="BE37" s="2" t="str">
        <f t="shared" si="8"/>
        <v/>
      </c>
      <c r="BF37" s="2" t="str">
        <f t="shared" si="8"/>
        <v/>
      </c>
      <c r="BG37" s="2" t="str">
        <f t="shared" si="8"/>
        <v/>
      </c>
      <c r="BH37" s="2" t="str">
        <f t="shared" si="8"/>
        <v/>
      </c>
      <c r="BI37" s="2" t="str">
        <f t="shared" si="8"/>
        <v>x</v>
      </c>
      <c r="BJ37" s="2" t="str">
        <f t="shared" si="8"/>
        <v/>
      </c>
      <c r="BK37" s="2" t="str">
        <f t="shared" si="8"/>
        <v/>
      </c>
      <c r="BL37" s="2" t="str">
        <f t="shared" si="8"/>
        <v/>
      </c>
      <c r="BM37" s="2" t="str">
        <f t="shared" si="8"/>
        <v/>
      </c>
    </row>
    <row r="38" spans="1:65" s="2" customFormat="1" x14ac:dyDescent="0.3">
      <c r="A38" s="2" t="s">
        <v>138</v>
      </c>
      <c r="B38" s="18" t="s">
        <v>244</v>
      </c>
      <c r="C38" s="5" t="s">
        <v>218</v>
      </c>
      <c r="D38" s="7">
        <f t="shared" si="5"/>
        <v>9</v>
      </c>
      <c r="E38" s="10">
        <f t="shared" si="6"/>
        <v>2</v>
      </c>
      <c r="F38" s="2" t="s">
        <v>11</v>
      </c>
      <c r="I38" s="2" t="s">
        <v>11</v>
      </c>
      <c r="BA38" s="2" t="str">
        <f t="shared" ref="BA38:BM53" si="9">IF(_xlfn.BITAND(BA$3,$D38)=0,"",IF(LOOKUP(_xlfn.BITAND(BA$3,$D38),$F$3:$AY$3)=_xlfn.BITAND(BA$3,$D38),"x","KO"))</f>
        <v/>
      </c>
      <c r="BB38" s="2" t="str">
        <f t="shared" si="9"/>
        <v/>
      </c>
      <c r="BC38" s="2" t="str">
        <f t="shared" si="9"/>
        <v/>
      </c>
      <c r="BD38" s="2" t="str">
        <f t="shared" si="9"/>
        <v>x</v>
      </c>
      <c r="BE38" s="2" t="str">
        <f t="shared" si="9"/>
        <v>x</v>
      </c>
      <c r="BF38" s="2" t="str">
        <f t="shared" si="9"/>
        <v/>
      </c>
      <c r="BG38" s="2" t="str">
        <f t="shared" si="9"/>
        <v/>
      </c>
      <c r="BH38" s="2" t="str">
        <f t="shared" si="9"/>
        <v/>
      </c>
      <c r="BI38" s="2" t="str">
        <f t="shared" si="9"/>
        <v/>
      </c>
      <c r="BJ38" s="2" t="str">
        <f t="shared" si="9"/>
        <v/>
      </c>
      <c r="BK38" s="2" t="str">
        <f t="shared" si="9"/>
        <v/>
      </c>
      <c r="BL38" s="2" t="str">
        <f t="shared" si="9"/>
        <v/>
      </c>
      <c r="BM38" s="2" t="str">
        <f t="shared" si="9"/>
        <v/>
      </c>
    </row>
    <row r="39" spans="1:65" s="2" customFormat="1" x14ac:dyDescent="0.3">
      <c r="A39" s="2" t="s">
        <v>139</v>
      </c>
      <c r="B39" s="18" t="s">
        <v>140</v>
      </c>
      <c r="C39" s="5" t="s">
        <v>219</v>
      </c>
      <c r="D39" s="7">
        <f t="shared" si="5"/>
        <v>36507222016</v>
      </c>
      <c r="E39" s="10">
        <f t="shared" si="6"/>
        <v>2</v>
      </c>
      <c r="AK39" s="2" t="s">
        <v>11</v>
      </c>
      <c r="AO39" s="2" t="s">
        <v>11</v>
      </c>
      <c r="BA39" s="2" t="str">
        <f t="shared" si="9"/>
        <v/>
      </c>
      <c r="BB39" s="2" t="str">
        <f t="shared" si="9"/>
        <v/>
      </c>
      <c r="BC39" s="2" t="str">
        <f t="shared" si="9"/>
        <v>x</v>
      </c>
      <c r="BD39" s="2" t="str">
        <f t="shared" si="9"/>
        <v/>
      </c>
      <c r="BE39" s="2" t="str">
        <f t="shared" si="9"/>
        <v/>
      </c>
      <c r="BF39" s="2" t="str">
        <f t="shared" si="9"/>
        <v/>
      </c>
      <c r="BG39" s="2" t="str">
        <f t="shared" si="9"/>
        <v/>
      </c>
      <c r="BH39" s="2" t="str">
        <f t="shared" si="9"/>
        <v/>
      </c>
      <c r="BI39" s="2" t="str">
        <f t="shared" si="9"/>
        <v/>
      </c>
      <c r="BJ39" s="2" t="str">
        <f t="shared" si="9"/>
        <v/>
      </c>
      <c r="BK39" s="2" t="str">
        <f t="shared" si="9"/>
        <v>x</v>
      </c>
      <c r="BL39" s="2" t="str">
        <f t="shared" si="9"/>
        <v/>
      </c>
      <c r="BM39" s="2" t="str">
        <f t="shared" si="9"/>
        <v/>
      </c>
    </row>
    <row r="40" spans="1:65" s="2" customFormat="1" x14ac:dyDescent="0.3">
      <c r="A40" s="2" t="s">
        <v>141</v>
      </c>
      <c r="B40" s="18" t="s">
        <v>142</v>
      </c>
      <c r="C40" s="5" t="s">
        <v>220</v>
      </c>
      <c r="D40" s="7">
        <f t="shared" si="5"/>
        <v>4294967297</v>
      </c>
      <c r="E40" s="10">
        <f t="shared" si="6"/>
        <v>2</v>
      </c>
      <c r="F40" s="2" t="s">
        <v>11</v>
      </c>
      <c r="AL40" s="2" t="s">
        <v>11</v>
      </c>
      <c r="BA40" s="2" t="str">
        <f t="shared" si="9"/>
        <v>x</v>
      </c>
      <c r="BB40" s="2" t="str">
        <f t="shared" si="9"/>
        <v/>
      </c>
      <c r="BC40" s="2" t="str">
        <f t="shared" si="9"/>
        <v/>
      </c>
      <c r="BD40" s="2" t="str">
        <f t="shared" si="9"/>
        <v>x</v>
      </c>
      <c r="BE40" s="2" t="str">
        <f t="shared" si="9"/>
        <v/>
      </c>
      <c r="BF40" s="2" t="str">
        <f t="shared" si="9"/>
        <v/>
      </c>
      <c r="BG40" s="2" t="str">
        <f t="shared" si="9"/>
        <v/>
      </c>
      <c r="BH40" s="2" t="str">
        <f t="shared" si="9"/>
        <v/>
      </c>
      <c r="BI40" s="2" t="str">
        <f t="shared" si="9"/>
        <v/>
      </c>
      <c r="BJ40" s="2" t="str">
        <f t="shared" si="9"/>
        <v/>
      </c>
      <c r="BK40" s="2" t="str">
        <f t="shared" si="9"/>
        <v/>
      </c>
      <c r="BL40" s="2" t="str">
        <f t="shared" si="9"/>
        <v/>
      </c>
      <c r="BM40" s="2" t="str">
        <f t="shared" si="9"/>
        <v/>
      </c>
    </row>
    <row r="41" spans="1:65" s="2" customFormat="1" x14ac:dyDescent="0.3">
      <c r="A41" s="2" t="s">
        <v>143</v>
      </c>
      <c r="B41" s="18" t="s">
        <v>144</v>
      </c>
      <c r="C41" s="5" t="s">
        <v>221</v>
      </c>
      <c r="D41" s="7">
        <f t="shared" si="5"/>
        <v>146028954231</v>
      </c>
      <c r="E41" s="10">
        <f t="shared" si="6"/>
        <v>10</v>
      </c>
      <c r="F41" s="2" t="s">
        <v>11</v>
      </c>
      <c r="G41" s="2" t="s">
        <v>11</v>
      </c>
      <c r="H41" s="2" t="s">
        <v>11</v>
      </c>
      <c r="J41" s="2" t="s">
        <v>11</v>
      </c>
      <c r="K41" s="2" t="s">
        <v>11</v>
      </c>
      <c r="L41" s="2" t="s">
        <v>11</v>
      </c>
      <c r="O41" s="2" t="s">
        <v>11</v>
      </c>
      <c r="V41" s="2" t="s">
        <v>11</v>
      </c>
      <c r="AM41" s="2" t="s">
        <v>11</v>
      </c>
      <c r="AQ41" s="2" t="s">
        <v>11</v>
      </c>
      <c r="BA41" s="2" t="str">
        <f t="shared" si="9"/>
        <v/>
      </c>
      <c r="BB41" s="2" t="str">
        <f t="shared" si="9"/>
        <v>x</v>
      </c>
      <c r="BC41" s="2" t="str">
        <f t="shared" si="9"/>
        <v>x</v>
      </c>
      <c r="BD41" s="2" t="str">
        <f t="shared" si="9"/>
        <v>x</v>
      </c>
      <c r="BE41" s="2" t="str">
        <f t="shared" si="9"/>
        <v>x</v>
      </c>
      <c r="BF41" s="2" t="str">
        <f t="shared" si="9"/>
        <v>x</v>
      </c>
      <c r="BG41" s="2" t="str">
        <f t="shared" si="9"/>
        <v>x</v>
      </c>
      <c r="BH41" s="2" t="str">
        <f t="shared" si="9"/>
        <v>x</v>
      </c>
      <c r="BI41" s="2" t="str">
        <f t="shared" si="9"/>
        <v>x</v>
      </c>
      <c r="BJ41" s="2" t="str">
        <f t="shared" si="9"/>
        <v>x</v>
      </c>
      <c r="BK41" s="2" t="str">
        <f t="shared" si="9"/>
        <v/>
      </c>
      <c r="BL41" s="2" t="str">
        <f t="shared" si="9"/>
        <v>x</v>
      </c>
      <c r="BM41" s="2" t="str">
        <f t="shared" si="9"/>
        <v/>
      </c>
    </row>
    <row r="42" spans="1:65" s="2" customFormat="1" x14ac:dyDescent="0.3">
      <c r="A42" s="2" t="s">
        <v>145</v>
      </c>
      <c r="B42" s="18" t="s">
        <v>244</v>
      </c>
      <c r="C42" s="5" t="s">
        <v>218</v>
      </c>
      <c r="D42" s="7">
        <f t="shared" si="5"/>
        <v>9</v>
      </c>
      <c r="E42" s="10">
        <f t="shared" si="6"/>
        <v>2</v>
      </c>
      <c r="F42" s="2" t="s">
        <v>11</v>
      </c>
      <c r="I42" s="2" t="s">
        <v>11</v>
      </c>
      <c r="BA42" s="2" t="str">
        <f t="shared" si="9"/>
        <v/>
      </c>
      <c r="BB42" s="2" t="str">
        <f t="shared" si="9"/>
        <v/>
      </c>
      <c r="BC42" s="2" t="str">
        <f t="shared" si="9"/>
        <v/>
      </c>
      <c r="BD42" s="2" t="str">
        <f t="shared" si="9"/>
        <v>x</v>
      </c>
      <c r="BE42" s="2" t="str">
        <f t="shared" si="9"/>
        <v>x</v>
      </c>
      <c r="BF42" s="2" t="str">
        <f t="shared" si="9"/>
        <v/>
      </c>
      <c r="BG42" s="2" t="str">
        <f t="shared" si="9"/>
        <v/>
      </c>
      <c r="BH42" s="2" t="str">
        <f t="shared" si="9"/>
        <v/>
      </c>
      <c r="BI42" s="2" t="str">
        <f t="shared" si="9"/>
        <v/>
      </c>
      <c r="BJ42" s="2" t="str">
        <f t="shared" si="9"/>
        <v/>
      </c>
      <c r="BK42" s="2" t="str">
        <f t="shared" si="9"/>
        <v/>
      </c>
      <c r="BL42" s="2" t="str">
        <f t="shared" si="9"/>
        <v/>
      </c>
      <c r="BM42" s="2" t="str">
        <f t="shared" si="9"/>
        <v/>
      </c>
    </row>
    <row r="43" spans="1:65" s="2" customFormat="1" x14ac:dyDescent="0.3">
      <c r="A43" s="2" t="s">
        <v>146</v>
      </c>
      <c r="B43" s="18" t="s">
        <v>147</v>
      </c>
      <c r="C43" s="5" t="s">
        <v>222</v>
      </c>
      <c r="D43" s="7">
        <f t="shared" si="5"/>
        <v>146028953715</v>
      </c>
      <c r="E43" s="10">
        <f t="shared" si="6"/>
        <v>8</v>
      </c>
      <c r="F43" s="2" t="s">
        <v>11</v>
      </c>
      <c r="G43" s="2" t="s">
        <v>11</v>
      </c>
      <c r="J43" s="2" t="s">
        <v>11</v>
      </c>
      <c r="K43" s="2" t="s">
        <v>11</v>
      </c>
      <c r="L43" s="2" t="s">
        <v>11</v>
      </c>
      <c r="V43" s="2" t="s">
        <v>11</v>
      </c>
      <c r="AM43" s="2" t="s">
        <v>11</v>
      </c>
      <c r="AQ43" s="2" t="s">
        <v>11</v>
      </c>
      <c r="BA43" s="2" t="str">
        <f t="shared" si="9"/>
        <v/>
      </c>
      <c r="BB43" s="2" t="str">
        <f t="shared" si="9"/>
        <v>x</v>
      </c>
      <c r="BC43" s="2" t="str">
        <f t="shared" si="9"/>
        <v>x</v>
      </c>
      <c r="BD43" s="2" t="str">
        <f t="shared" si="9"/>
        <v>x</v>
      </c>
      <c r="BE43" s="2" t="str">
        <f t="shared" si="9"/>
        <v>x</v>
      </c>
      <c r="BF43" s="2" t="str">
        <f t="shared" si="9"/>
        <v/>
      </c>
      <c r="BG43" s="2" t="str">
        <f t="shared" si="9"/>
        <v/>
      </c>
      <c r="BH43" s="2" t="str">
        <f t="shared" si="9"/>
        <v>x</v>
      </c>
      <c r="BI43" s="2" t="str">
        <f t="shared" si="9"/>
        <v>x</v>
      </c>
      <c r="BJ43" s="2" t="str">
        <f t="shared" si="9"/>
        <v>x</v>
      </c>
      <c r="BK43" s="2" t="str">
        <f t="shared" si="9"/>
        <v/>
      </c>
      <c r="BL43" s="2" t="str">
        <f t="shared" si="9"/>
        <v>x</v>
      </c>
      <c r="BM43" s="2" t="str">
        <f t="shared" si="9"/>
        <v/>
      </c>
    </row>
    <row r="44" spans="1:65" s="2" customFormat="1" x14ac:dyDescent="0.3">
      <c r="A44" s="2" t="s">
        <v>148</v>
      </c>
      <c r="B44" s="18" t="s">
        <v>149</v>
      </c>
      <c r="C44" s="5" t="s">
        <v>223</v>
      </c>
      <c r="D44" s="7">
        <f t="shared" si="5"/>
        <v>2147484165</v>
      </c>
      <c r="E44" s="10">
        <f t="shared" si="6"/>
        <v>4</v>
      </c>
      <c r="F44" s="2" t="s">
        <v>11</v>
      </c>
      <c r="H44" s="2" t="s">
        <v>11</v>
      </c>
      <c r="O44" s="2" t="s">
        <v>11</v>
      </c>
      <c r="AK44" s="2" t="s">
        <v>11</v>
      </c>
      <c r="BA44" s="2" t="str">
        <f t="shared" si="9"/>
        <v/>
      </c>
      <c r="BB44" s="2" t="str">
        <f t="shared" si="9"/>
        <v/>
      </c>
      <c r="BC44" s="2" t="str">
        <f t="shared" si="9"/>
        <v/>
      </c>
      <c r="BD44" s="2" t="str">
        <f t="shared" si="9"/>
        <v>x</v>
      </c>
      <c r="BE44" s="2" t="str">
        <f t="shared" si="9"/>
        <v/>
      </c>
      <c r="BF44" s="2" t="str">
        <f t="shared" si="9"/>
        <v>x</v>
      </c>
      <c r="BG44" s="2" t="str">
        <f t="shared" si="9"/>
        <v>x</v>
      </c>
      <c r="BH44" s="2" t="str">
        <f t="shared" si="9"/>
        <v/>
      </c>
      <c r="BI44" s="2" t="str">
        <f t="shared" si="9"/>
        <v/>
      </c>
      <c r="BJ44" s="2" t="str">
        <f t="shared" si="9"/>
        <v/>
      </c>
      <c r="BK44" s="2" t="str">
        <f t="shared" si="9"/>
        <v>x</v>
      </c>
      <c r="BL44" s="2" t="str">
        <f t="shared" si="9"/>
        <v/>
      </c>
      <c r="BM44" s="2" t="str">
        <f t="shared" si="9"/>
        <v/>
      </c>
    </row>
    <row r="45" spans="1:65" s="2" customFormat="1" ht="28.8" x14ac:dyDescent="0.3">
      <c r="A45" s="2" t="s">
        <v>150</v>
      </c>
      <c r="B45" s="18" t="s">
        <v>151</v>
      </c>
      <c r="C45" s="5" t="s">
        <v>224</v>
      </c>
      <c r="D45" s="7">
        <f t="shared" si="5"/>
        <v>2097153</v>
      </c>
      <c r="E45" s="10">
        <f t="shared" si="6"/>
        <v>2</v>
      </c>
      <c r="F45" s="2" t="s">
        <v>11</v>
      </c>
      <c r="AA45" s="2" t="s">
        <v>11</v>
      </c>
      <c r="BA45" s="2" t="str">
        <f t="shared" si="9"/>
        <v/>
      </c>
      <c r="BB45" s="2" t="str">
        <f t="shared" si="9"/>
        <v/>
      </c>
      <c r="BC45" s="2" t="str">
        <f t="shared" si="9"/>
        <v/>
      </c>
      <c r="BD45" s="2" t="str">
        <f t="shared" si="9"/>
        <v>x</v>
      </c>
      <c r="BE45" s="2" t="str">
        <f t="shared" si="9"/>
        <v/>
      </c>
      <c r="BF45" s="2" t="str">
        <f t="shared" si="9"/>
        <v/>
      </c>
      <c r="BG45" s="2" t="str">
        <f t="shared" si="9"/>
        <v/>
      </c>
      <c r="BH45" s="2" t="str">
        <f t="shared" si="9"/>
        <v/>
      </c>
      <c r="BI45" s="2" t="str">
        <f t="shared" si="9"/>
        <v/>
      </c>
      <c r="BJ45" s="2" t="str">
        <f t="shared" si="9"/>
        <v>x</v>
      </c>
      <c r="BK45" s="2" t="str">
        <f t="shared" si="9"/>
        <v/>
      </c>
      <c r="BL45" s="2" t="str">
        <f t="shared" si="9"/>
        <v/>
      </c>
      <c r="BM45" s="2" t="str">
        <f t="shared" si="9"/>
        <v/>
      </c>
    </row>
    <row r="46" spans="1:65" s="2" customFormat="1" ht="28.8" x14ac:dyDescent="0.3">
      <c r="A46" s="2" t="s">
        <v>152</v>
      </c>
      <c r="B46" s="18" t="s">
        <v>153</v>
      </c>
      <c r="C46" s="5" t="s">
        <v>225</v>
      </c>
      <c r="D46" s="7">
        <f t="shared" si="5"/>
        <v>4194305</v>
      </c>
      <c r="E46" s="10">
        <f t="shared" si="6"/>
        <v>2</v>
      </c>
      <c r="F46" s="2" t="s">
        <v>11</v>
      </c>
      <c r="AB46" s="2" t="s">
        <v>11</v>
      </c>
      <c r="BA46" s="2" t="str">
        <f t="shared" si="9"/>
        <v/>
      </c>
      <c r="BB46" s="2" t="str">
        <f t="shared" si="9"/>
        <v>x</v>
      </c>
      <c r="BC46" s="2" t="str">
        <f t="shared" si="9"/>
        <v/>
      </c>
      <c r="BD46" s="2" t="str">
        <f t="shared" si="9"/>
        <v>x</v>
      </c>
      <c r="BE46" s="2" t="str">
        <f t="shared" si="9"/>
        <v/>
      </c>
      <c r="BF46" s="2" t="str">
        <f t="shared" si="9"/>
        <v/>
      </c>
      <c r="BG46" s="2" t="str">
        <f t="shared" si="9"/>
        <v/>
      </c>
      <c r="BH46" s="2" t="str">
        <f t="shared" si="9"/>
        <v/>
      </c>
      <c r="BI46" s="2" t="str">
        <f t="shared" si="9"/>
        <v/>
      </c>
      <c r="BJ46" s="2" t="str">
        <f t="shared" si="9"/>
        <v/>
      </c>
      <c r="BK46" s="2" t="str">
        <f t="shared" si="9"/>
        <v/>
      </c>
      <c r="BL46" s="2" t="str">
        <f t="shared" si="9"/>
        <v/>
      </c>
      <c r="BM46" s="2" t="str">
        <f t="shared" si="9"/>
        <v/>
      </c>
    </row>
    <row r="47" spans="1:65" s="2" customFormat="1" x14ac:dyDescent="0.3">
      <c r="A47" s="2" t="s">
        <v>154</v>
      </c>
      <c r="B47" s="18" t="s">
        <v>155</v>
      </c>
      <c r="C47" s="5" t="s">
        <v>226</v>
      </c>
      <c r="D47" s="7">
        <f t="shared" si="5"/>
        <v>8388612</v>
      </c>
      <c r="E47" s="10">
        <f t="shared" si="6"/>
        <v>2</v>
      </c>
      <c r="H47" s="2" t="s">
        <v>11</v>
      </c>
      <c r="AC47" s="2" t="s">
        <v>11</v>
      </c>
      <c r="BA47" s="2" t="str">
        <f t="shared" si="9"/>
        <v/>
      </c>
      <c r="BB47" s="2" t="str">
        <f t="shared" si="9"/>
        <v/>
      </c>
      <c r="BC47" s="2" t="str">
        <f t="shared" si="9"/>
        <v/>
      </c>
      <c r="BD47" s="2" t="str">
        <f t="shared" si="9"/>
        <v/>
      </c>
      <c r="BE47" s="2" t="str">
        <f t="shared" si="9"/>
        <v/>
      </c>
      <c r="BF47" s="2" t="str">
        <f t="shared" si="9"/>
        <v>x</v>
      </c>
      <c r="BG47" s="2" t="str">
        <f t="shared" si="9"/>
        <v>x</v>
      </c>
      <c r="BH47" s="2" t="str">
        <f t="shared" si="9"/>
        <v/>
      </c>
      <c r="BI47" s="2" t="str">
        <f t="shared" si="9"/>
        <v/>
      </c>
      <c r="BJ47" s="2" t="str">
        <f t="shared" si="9"/>
        <v/>
      </c>
      <c r="BK47" s="2" t="str">
        <f t="shared" si="9"/>
        <v/>
      </c>
      <c r="BL47" s="2" t="str">
        <f t="shared" si="9"/>
        <v/>
      </c>
      <c r="BM47" s="2" t="str">
        <f t="shared" si="9"/>
        <v/>
      </c>
    </row>
    <row r="48" spans="1:65" s="2" customFormat="1" x14ac:dyDescent="0.3">
      <c r="A48" s="2" t="s">
        <v>156</v>
      </c>
      <c r="B48" s="18" t="s">
        <v>157</v>
      </c>
      <c r="C48" s="5" t="s">
        <v>227</v>
      </c>
      <c r="D48" s="7">
        <f t="shared" si="5"/>
        <v>4194305</v>
      </c>
      <c r="E48" s="10">
        <f t="shared" si="6"/>
        <v>2</v>
      </c>
      <c r="F48" s="2" t="s">
        <v>11</v>
      </c>
      <c r="AB48" s="2" t="s">
        <v>11</v>
      </c>
      <c r="BA48" s="2" t="str">
        <f t="shared" si="9"/>
        <v/>
      </c>
      <c r="BB48" s="2" t="str">
        <f t="shared" si="9"/>
        <v>x</v>
      </c>
      <c r="BC48" s="2" t="str">
        <f t="shared" si="9"/>
        <v/>
      </c>
      <c r="BD48" s="2" t="str">
        <f t="shared" si="9"/>
        <v>x</v>
      </c>
      <c r="BE48" s="2" t="str">
        <f t="shared" si="9"/>
        <v/>
      </c>
      <c r="BF48" s="2" t="str">
        <f t="shared" si="9"/>
        <v/>
      </c>
      <c r="BG48" s="2" t="str">
        <f t="shared" si="9"/>
        <v/>
      </c>
      <c r="BH48" s="2" t="str">
        <f t="shared" si="9"/>
        <v/>
      </c>
      <c r="BI48" s="2" t="str">
        <f t="shared" si="9"/>
        <v/>
      </c>
      <c r="BJ48" s="2" t="str">
        <f t="shared" si="9"/>
        <v/>
      </c>
      <c r="BK48" s="2" t="str">
        <f t="shared" si="9"/>
        <v/>
      </c>
      <c r="BL48" s="2" t="str">
        <f t="shared" si="9"/>
        <v/>
      </c>
      <c r="BM48" s="2" t="str">
        <f t="shared" si="9"/>
        <v/>
      </c>
    </row>
    <row r="49" spans="1:65" s="2" customFormat="1" ht="28.8" x14ac:dyDescent="0.3">
      <c r="A49" s="2" t="s">
        <v>158</v>
      </c>
      <c r="B49" s="18" t="s">
        <v>159</v>
      </c>
      <c r="C49" s="5" t="s">
        <v>228</v>
      </c>
      <c r="D49" s="7">
        <f t="shared" si="5"/>
        <v>524293</v>
      </c>
      <c r="E49" s="10">
        <f t="shared" si="6"/>
        <v>3</v>
      </c>
      <c r="F49" s="2" t="s">
        <v>11</v>
      </c>
      <c r="H49" s="2" t="s">
        <v>11</v>
      </c>
      <c r="Y49" s="2" t="s">
        <v>11</v>
      </c>
      <c r="BA49" s="2" t="str">
        <f t="shared" si="9"/>
        <v/>
      </c>
      <c r="BB49" s="2" t="str">
        <f t="shared" si="9"/>
        <v/>
      </c>
      <c r="BC49" s="2" t="str">
        <f t="shared" si="9"/>
        <v/>
      </c>
      <c r="BD49" s="2" t="str">
        <f t="shared" si="9"/>
        <v>x</v>
      </c>
      <c r="BE49" s="2" t="str">
        <f t="shared" si="9"/>
        <v/>
      </c>
      <c r="BF49" s="2" t="str">
        <f t="shared" si="9"/>
        <v>x</v>
      </c>
      <c r="BG49" s="2" t="str">
        <f t="shared" si="9"/>
        <v/>
      </c>
      <c r="BH49" s="2" t="str">
        <f t="shared" si="9"/>
        <v>x</v>
      </c>
      <c r="BI49" s="2" t="str">
        <f t="shared" si="9"/>
        <v/>
      </c>
      <c r="BJ49" s="2" t="str">
        <f t="shared" si="9"/>
        <v/>
      </c>
      <c r="BK49" s="2" t="str">
        <f t="shared" si="9"/>
        <v/>
      </c>
      <c r="BL49" s="2" t="str">
        <f t="shared" si="9"/>
        <v/>
      </c>
      <c r="BM49" s="2" t="str">
        <f t="shared" si="9"/>
        <v/>
      </c>
    </row>
    <row r="50" spans="1:65" s="2" customFormat="1" ht="28.8" x14ac:dyDescent="0.3">
      <c r="A50" s="2" t="s">
        <v>160</v>
      </c>
      <c r="B50" s="18" t="s">
        <v>161</v>
      </c>
      <c r="C50" s="5" t="s">
        <v>229</v>
      </c>
      <c r="D50" s="7">
        <f t="shared" si="5"/>
        <v>5</v>
      </c>
      <c r="E50" s="10">
        <f t="shared" si="6"/>
        <v>2</v>
      </c>
      <c r="F50" s="2" t="s">
        <v>11</v>
      </c>
      <c r="H50" s="2" t="s">
        <v>11</v>
      </c>
      <c r="BA50" s="2" t="str">
        <f t="shared" si="9"/>
        <v/>
      </c>
      <c r="BB50" s="2" t="str">
        <f t="shared" si="9"/>
        <v/>
      </c>
      <c r="BC50" s="2" t="str">
        <f t="shared" si="9"/>
        <v/>
      </c>
      <c r="BD50" s="2" t="str">
        <f t="shared" si="9"/>
        <v>x</v>
      </c>
      <c r="BE50" s="2" t="str">
        <f t="shared" si="9"/>
        <v/>
      </c>
      <c r="BF50" s="2" t="str">
        <f t="shared" si="9"/>
        <v>x</v>
      </c>
      <c r="BG50" s="2" t="str">
        <f t="shared" si="9"/>
        <v/>
      </c>
      <c r="BH50" s="2" t="str">
        <f t="shared" si="9"/>
        <v/>
      </c>
      <c r="BI50" s="2" t="str">
        <f t="shared" si="9"/>
        <v/>
      </c>
      <c r="BJ50" s="2" t="str">
        <f t="shared" si="9"/>
        <v/>
      </c>
      <c r="BK50" s="2" t="str">
        <f t="shared" si="9"/>
        <v/>
      </c>
      <c r="BL50" s="2" t="str">
        <f t="shared" si="9"/>
        <v/>
      </c>
      <c r="BM50" s="2" t="str">
        <f t="shared" si="9"/>
        <v/>
      </c>
    </row>
    <row r="51" spans="1:65" s="2" customFormat="1" x14ac:dyDescent="0.3">
      <c r="A51" s="2" t="s">
        <v>162</v>
      </c>
      <c r="B51" s="18" t="s">
        <v>163</v>
      </c>
      <c r="C51" s="5" t="s">
        <v>230</v>
      </c>
      <c r="D51" s="7">
        <f t="shared" si="5"/>
        <v>2147483652</v>
      </c>
      <c r="E51" s="10">
        <f t="shared" si="6"/>
        <v>2</v>
      </c>
      <c r="H51" s="2" t="s">
        <v>11</v>
      </c>
      <c r="AK51" s="2" t="s">
        <v>11</v>
      </c>
      <c r="BA51" s="2" t="str">
        <f t="shared" si="9"/>
        <v/>
      </c>
      <c r="BB51" s="2" t="str">
        <f t="shared" si="9"/>
        <v/>
      </c>
      <c r="BC51" s="2" t="str">
        <f t="shared" si="9"/>
        <v/>
      </c>
      <c r="BD51" s="2" t="str">
        <f t="shared" si="9"/>
        <v/>
      </c>
      <c r="BE51" s="2" t="str">
        <f t="shared" si="9"/>
        <v/>
      </c>
      <c r="BF51" s="2" t="str">
        <f t="shared" si="9"/>
        <v>x</v>
      </c>
      <c r="BG51" s="2" t="str">
        <f t="shared" si="9"/>
        <v/>
      </c>
      <c r="BH51" s="2" t="str">
        <f t="shared" si="9"/>
        <v/>
      </c>
      <c r="BI51" s="2" t="str">
        <f t="shared" si="9"/>
        <v/>
      </c>
      <c r="BJ51" s="2" t="str">
        <f t="shared" si="9"/>
        <v/>
      </c>
      <c r="BK51" s="2" t="str">
        <f t="shared" si="9"/>
        <v>x</v>
      </c>
      <c r="BL51" s="2" t="str">
        <f t="shared" si="9"/>
        <v/>
      </c>
      <c r="BM51" s="2" t="str">
        <f t="shared" si="9"/>
        <v/>
      </c>
    </row>
    <row r="52" spans="1:65" s="2" customFormat="1" x14ac:dyDescent="0.3">
      <c r="A52" s="2" t="s">
        <v>164</v>
      </c>
      <c r="B52" s="18" t="s">
        <v>165</v>
      </c>
      <c r="C52" s="5" t="s">
        <v>231</v>
      </c>
      <c r="D52" s="7">
        <f t="shared" si="5"/>
        <v>524421</v>
      </c>
      <c r="E52" s="10">
        <f t="shared" si="6"/>
        <v>4</v>
      </c>
      <c r="F52" s="2" t="s">
        <v>11</v>
      </c>
      <c r="H52" s="2" t="s">
        <v>11</v>
      </c>
      <c r="M52" s="2" t="s">
        <v>11</v>
      </c>
      <c r="Y52" s="2" t="s">
        <v>11</v>
      </c>
      <c r="BA52" s="2" t="str">
        <f t="shared" si="9"/>
        <v/>
      </c>
      <c r="BB52" s="2" t="str">
        <f t="shared" si="9"/>
        <v/>
      </c>
      <c r="BC52" s="2" t="str">
        <f t="shared" si="9"/>
        <v/>
      </c>
      <c r="BD52" s="2" t="str">
        <f t="shared" si="9"/>
        <v>x</v>
      </c>
      <c r="BE52" s="2" t="str">
        <f t="shared" si="9"/>
        <v/>
      </c>
      <c r="BF52" s="2" t="str">
        <f t="shared" si="9"/>
        <v>x</v>
      </c>
      <c r="BG52" s="2" t="str">
        <f t="shared" si="9"/>
        <v>x</v>
      </c>
      <c r="BH52" s="2" t="str">
        <f t="shared" si="9"/>
        <v>x</v>
      </c>
      <c r="BI52" s="2" t="str">
        <f t="shared" si="9"/>
        <v/>
      </c>
      <c r="BJ52" s="2" t="str">
        <f t="shared" si="9"/>
        <v/>
      </c>
      <c r="BK52" s="2" t="str">
        <f t="shared" si="9"/>
        <v/>
      </c>
      <c r="BL52" s="2" t="str">
        <f t="shared" si="9"/>
        <v/>
      </c>
      <c r="BM52" s="2" t="str">
        <f t="shared" si="9"/>
        <v/>
      </c>
    </row>
    <row r="53" spans="1:65" s="2" customFormat="1" x14ac:dyDescent="0.3">
      <c r="A53" s="2" t="s">
        <v>166</v>
      </c>
      <c r="B53" s="18" t="s">
        <v>167</v>
      </c>
      <c r="C53" s="5" t="s">
        <v>232</v>
      </c>
      <c r="D53" s="7">
        <f t="shared" si="5"/>
        <v>5</v>
      </c>
      <c r="E53" s="10">
        <f t="shared" si="6"/>
        <v>2</v>
      </c>
      <c r="F53" s="2" t="s">
        <v>11</v>
      </c>
      <c r="H53" s="2" t="s">
        <v>11</v>
      </c>
      <c r="BA53" s="2" t="str">
        <f t="shared" si="9"/>
        <v/>
      </c>
      <c r="BB53" s="2" t="str">
        <f t="shared" si="9"/>
        <v/>
      </c>
      <c r="BC53" s="2" t="str">
        <f t="shared" si="9"/>
        <v/>
      </c>
      <c r="BD53" s="2" t="str">
        <f t="shared" si="9"/>
        <v>x</v>
      </c>
      <c r="BE53" s="2" t="str">
        <f t="shared" si="9"/>
        <v/>
      </c>
      <c r="BF53" s="2" t="str">
        <f t="shared" si="9"/>
        <v>x</v>
      </c>
      <c r="BG53" s="2" t="str">
        <f t="shared" si="9"/>
        <v/>
      </c>
      <c r="BH53" s="2" t="str">
        <f t="shared" si="9"/>
        <v/>
      </c>
      <c r="BI53" s="2" t="str">
        <f t="shared" si="9"/>
        <v/>
      </c>
      <c r="BJ53" s="2" t="str">
        <f t="shared" si="9"/>
        <v/>
      </c>
      <c r="BK53" s="2" t="str">
        <f t="shared" si="9"/>
        <v/>
      </c>
      <c r="BL53" s="2" t="str">
        <f t="shared" si="9"/>
        <v/>
      </c>
      <c r="BM53" s="2" t="str">
        <f t="shared" si="9"/>
        <v/>
      </c>
    </row>
    <row r="54" spans="1:65" s="2" customFormat="1" ht="28.8" x14ac:dyDescent="0.3">
      <c r="A54" s="2" t="s">
        <v>168</v>
      </c>
      <c r="B54" s="18" t="s">
        <v>169</v>
      </c>
      <c r="C54" s="5" t="s">
        <v>233</v>
      </c>
      <c r="D54" s="7">
        <f t="shared" si="5"/>
        <v>152471371895</v>
      </c>
      <c r="E54" s="10">
        <f t="shared" si="6"/>
        <v>11</v>
      </c>
      <c r="F54" s="2" t="s">
        <v>11</v>
      </c>
      <c r="G54" s="2" t="s">
        <v>11</v>
      </c>
      <c r="H54" s="2" t="s">
        <v>11</v>
      </c>
      <c r="J54" s="2" t="s">
        <v>11</v>
      </c>
      <c r="K54" s="2" t="s">
        <v>11</v>
      </c>
      <c r="L54" s="2" t="s">
        <v>11</v>
      </c>
      <c r="U54" s="2" t="s">
        <v>11</v>
      </c>
      <c r="AK54" s="2" t="s">
        <v>11</v>
      </c>
      <c r="AL54" s="2" t="s">
        <v>11</v>
      </c>
      <c r="AM54" s="2" t="s">
        <v>11</v>
      </c>
      <c r="AQ54" s="2" t="s">
        <v>11</v>
      </c>
      <c r="BA54" s="2" t="str">
        <f t="shared" ref="BA54:BM69" si="10">IF(_xlfn.BITAND(BA$3,$D54)=0,"",IF(LOOKUP(_xlfn.BITAND(BA$3,$D54),$F$3:$AY$3)=_xlfn.BITAND(BA$3,$D54),"x","KO"))</f>
        <v>x</v>
      </c>
      <c r="BB54" s="2" t="str">
        <f t="shared" si="10"/>
        <v>x</v>
      </c>
      <c r="BC54" s="2" t="str">
        <f t="shared" si="10"/>
        <v>x</v>
      </c>
      <c r="BD54" s="2" t="str">
        <f t="shared" si="10"/>
        <v>x</v>
      </c>
      <c r="BE54" s="2" t="str">
        <f t="shared" si="10"/>
        <v/>
      </c>
      <c r="BF54" s="2" t="str">
        <f t="shared" si="10"/>
        <v>x</v>
      </c>
      <c r="BG54" s="2" t="str">
        <f t="shared" si="10"/>
        <v>x</v>
      </c>
      <c r="BH54" s="2" t="str">
        <f t="shared" si="10"/>
        <v>x</v>
      </c>
      <c r="BI54" s="2" t="str">
        <f t="shared" si="10"/>
        <v>x</v>
      </c>
      <c r="BJ54" s="2" t="str">
        <f t="shared" si="10"/>
        <v>x</v>
      </c>
      <c r="BK54" s="2" t="str">
        <f t="shared" si="10"/>
        <v>x</v>
      </c>
      <c r="BL54" s="2" t="str">
        <f t="shared" si="10"/>
        <v>x</v>
      </c>
      <c r="BM54" s="2" t="str">
        <f t="shared" si="10"/>
        <v/>
      </c>
    </row>
    <row r="55" spans="1:65" s="2" customFormat="1" x14ac:dyDescent="0.3">
      <c r="A55" s="2" t="s">
        <v>170</v>
      </c>
      <c r="B55" s="18" t="s">
        <v>171</v>
      </c>
      <c r="C55" s="5" t="s">
        <v>234</v>
      </c>
      <c r="D55" s="7">
        <f t="shared" si="5"/>
        <v>146028954135</v>
      </c>
      <c r="E55" s="10">
        <f t="shared" si="6"/>
        <v>8</v>
      </c>
      <c r="F55" s="2" t="s">
        <v>11</v>
      </c>
      <c r="G55" s="2" t="s">
        <v>11</v>
      </c>
      <c r="H55" s="2" t="s">
        <v>11</v>
      </c>
      <c r="J55" s="2" t="s">
        <v>11</v>
      </c>
      <c r="O55" s="2" t="s">
        <v>11</v>
      </c>
      <c r="V55" s="2" t="s">
        <v>11</v>
      </c>
      <c r="AM55" s="2" t="s">
        <v>11</v>
      </c>
      <c r="AQ55" s="2" t="s">
        <v>11</v>
      </c>
      <c r="BA55" s="2" t="str">
        <f t="shared" si="10"/>
        <v/>
      </c>
      <c r="BB55" s="2" t="str">
        <f t="shared" si="10"/>
        <v/>
      </c>
      <c r="BC55" s="2" t="str">
        <f t="shared" si="10"/>
        <v>x</v>
      </c>
      <c r="BD55" s="2" t="str">
        <f t="shared" si="10"/>
        <v>x</v>
      </c>
      <c r="BE55" s="2" t="str">
        <f t="shared" si="10"/>
        <v>x</v>
      </c>
      <c r="BF55" s="2" t="str">
        <f t="shared" si="10"/>
        <v>x</v>
      </c>
      <c r="BG55" s="2" t="str">
        <f t="shared" si="10"/>
        <v>x</v>
      </c>
      <c r="BH55" s="2" t="str">
        <f t="shared" si="10"/>
        <v/>
      </c>
      <c r="BI55" s="2" t="str">
        <f t="shared" si="10"/>
        <v>x</v>
      </c>
      <c r="BJ55" s="2" t="str">
        <f t="shared" si="10"/>
        <v>x</v>
      </c>
      <c r="BK55" s="2" t="str">
        <f t="shared" si="10"/>
        <v/>
      </c>
      <c r="BL55" s="2" t="str">
        <f t="shared" si="10"/>
        <v>x</v>
      </c>
      <c r="BM55" s="2" t="str">
        <f t="shared" si="10"/>
        <v/>
      </c>
    </row>
    <row r="56" spans="1:65" s="2" customFormat="1" x14ac:dyDescent="0.3">
      <c r="A56" s="2" t="s">
        <v>172</v>
      </c>
      <c r="B56" s="18" t="s">
        <v>147</v>
      </c>
      <c r="C56" s="5" t="s">
        <v>235</v>
      </c>
      <c r="D56" s="7">
        <f t="shared" si="5"/>
        <v>146028954135</v>
      </c>
      <c r="E56" s="10">
        <f t="shared" si="6"/>
        <v>8</v>
      </c>
      <c r="F56" s="2" t="s">
        <v>11</v>
      </c>
      <c r="G56" s="2" t="s">
        <v>11</v>
      </c>
      <c r="H56" s="2" t="s">
        <v>11</v>
      </c>
      <c r="J56" s="2" t="s">
        <v>11</v>
      </c>
      <c r="O56" s="2" t="s">
        <v>11</v>
      </c>
      <c r="V56" s="2" t="s">
        <v>11</v>
      </c>
      <c r="AM56" s="2" t="s">
        <v>11</v>
      </c>
      <c r="AQ56" s="2" t="s">
        <v>11</v>
      </c>
      <c r="BA56" s="2" t="str">
        <f t="shared" si="10"/>
        <v/>
      </c>
      <c r="BB56" s="2" t="str">
        <f t="shared" si="10"/>
        <v/>
      </c>
      <c r="BC56" s="2" t="str">
        <f t="shared" si="10"/>
        <v>x</v>
      </c>
      <c r="BD56" s="2" t="str">
        <f t="shared" si="10"/>
        <v>x</v>
      </c>
      <c r="BE56" s="2" t="str">
        <f t="shared" si="10"/>
        <v>x</v>
      </c>
      <c r="BF56" s="2" t="str">
        <f t="shared" si="10"/>
        <v>x</v>
      </c>
      <c r="BG56" s="2" t="str">
        <f t="shared" si="10"/>
        <v>x</v>
      </c>
      <c r="BH56" s="2" t="str">
        <f t="shared" si="10"/>
        <v/>
      </c>
      <c r="BI56" s="2" t="str">
        <f t="shared" si="10"/>
        <v>x</v>
      </c>
      <c r="BJ56" s="2" t="str">
        <f t="shared" si="10"/>
        <v>x</v>
      </c>
      <c r="BK56" s="2" t="str">
        <f t="shared" si="10"/>
        <v/>
      </c>
      <c r="BL56" s="2" t="str">
        <f t="shared" si="10"/>
        <v>x</v>
      </c>
      <c r="BM56" s="2" t="str">
        <f t="shared" si="10"/>
        <v/>
      </c>
    </row>
    <row r="57" spans="1:65" s="2" customFormat="1" ht="28.8" x14ac:dyDescent="0.3">
      <c r="A57" s="2" t="s">
        <v>173</v>
      </c>
      <c r="B57" s="18" t="s">
        <v>174</v>
      </c>
      <c r="C57" s="5" t="s">
        <v>236</v>
      </c>
      <c r="D57" s="7">
        <f t="shared" si="5"/>
        <v>8589934695</v>
      </c>
      <c r="E57" s="10">
        <f t="shared" si="6"/>
        <v>6</v>
      </c>
      <c r="F57" s="2" t="s">
        <v>11</v>
      </c>
      <c r="G57" s="2" t="s">
        <v>11</v>
      </c>
      <c r="H57" s="2" t="s">
        <v>11</v>
      </c>
      <c r="K57" s="2" t="s">
        <v>11</v>
      </c>
      <c r="L57" s="2" t="s">
        <v>11</v>
      </c>
      <c r="AM57" s="2" t="s">
        <v>11</v>
      </c>
      <c r="BA57" s="2" t="str">
        <f t="shared" si="10"/>
        <v/>
      </c>
      <c r="BB57" s="2" t="str">
        <f t="shared" si="10"/>
        <v>x</v>
      </c>
      <c r="BC57" s="2" t="str">
        <f t="shared" si="10"/>
        <v>x</v>
      </c>
      <c r="BD57" s="2" t="str">
        <f t="shared" si="10"/>
        <v>x</v>
      </c>
      <c r="BE57" s="2" t="str">
        <f t="shared" si="10"/>
        <v/>
      </c>
      <c r="BF57" s="2" t="str">
        <f t="shared" si="10"/>
        <v>x</v>
      </c>
      <c r="BG57" s="2" t="str">
        <f t="shared" si="10"/>
        <v/>
      </c>
      <c r="BH57" s="2" t="str">
        <f t="shared" si="10"/>
        <v>x</v>
      </c>
      <c r="BI57" s="2" t="str">
        <f t="shared" si="10"/>
        <v>x</v>
      </c>
      <c r="BJ57" s="2" t="str">
        <f t="shared" si="10"/>
        <v/>
      </c>
      <c r="BK57" s="2" t="str">
        <f t="shared" si="10"/>
        <v/>
      </c>
      <c r="BL57" s="2" t="str">
        <f t="shared" si="10"/>
        <v/>
      </c>
      <c r="BM57" s="2" t="str">
        <f t="shared" si="10"/>
        <v/>
      </c>
    </row>
    <row r="58" spans="1:65" s="2" customFormat="1" x14ac:dyDescent="0.3">
      <c r="A58" s="2" t="s">
        <v>175</v>
      </c>
      <c r="B58" s="18" t="s">
        <v>176</v>
      </c>
      <c r="C58" s="5" t="s">
        <v>237</v>
      </c>
      <c r="D58" s="7">
        <f t="shared" si="5"/>
        <v>6442451047</v>
      </c>
      <c r="E58" s="10">
        <f t="shared" si="6"/>
        <v>7</v>
      </c>
      <c r="F58" s="2" t="s">
        <v>11</v>
      </c>
      <c r="G58" s="2" t="s">
        <v>11</v>
      </c>
      <c r="H58" s="2" t="s">
        <v>11</v>
      </c>
      <c r="K58" s="2" t="s">
        <v>11</v>
      </c>
      <c r="L58" s="2" t="s">
        <v>11</v>
      </c>
      <c r="AK58" s="2" t="s">
        <v>11</v>
      </c>
      <c r="AL58" s="2" t="s">
        <v>11</v>
      </c>
      <c r="BA58" s="2" t="str">
        <f t="shared" si="10"/>
        <v>x</v>
      </c>
      <c r="BB58" s="2" t="str">
        <f t="shared" si="10"/>
        <v>x</v>
      </c>
      <c r="BC58" s="2" t="str">
        <f t="shared" si="10"/>
        <v/>
      </c>
      <c r="BD58" s="2" t="str">
        <f t="shared" si="10"/>
        <v>x</v>
      </c>
      <c r="BE58" s="2" t="str">
        <f t="shared" si="10"/>
        <v/>
      </c>
      <c r="BF58" s="2" t="str">
        <f t="shared" si="10"/>
        <v>x</v>
      </c>
      <c r="BG58" s="2" t="str">
        <f t="shared" si="10"/>
        <v/>
      </c>
      <c r="BH58" s="2" t="str">
        <f t="shared" si="10"/>
        <v>x</v>
      </c>
      <c r="BI58" s="2" t="str">
        <f t="shared" si="10"/>
        <v>x</v>
      </c>
      <c r="BJ58" s="2" t="str">
        <f t="shared" si="10"/>
        <v/>
      </c>
      <c r="BK58" s="2" t="str">
        <f t="shared" si="10"/>
        <v>x</v>
      </c>
      <c r="BL58" s="2" t="str">
        <f t="shared" si="10"/>
        <v/>
      </c>
      <c r="BM58" s="2" t="str">
        <f t="shared" si="10"/>
        <v/>
      </c>
    </row>
    <row r="59" spans="1:65" s="2" customFormat="1" ht="28.8" x14ac:dyDescent="0.3">
      <c r="A59" s="2" t="s">
        <v>177</v>
      </c>
      <c r="B59" s="18" t="s">
        <v>98</v>
      </c>
      <c r="C59" s="5" t="s">
        <v>238</v>
      </c>
      <c r="D59" s="7">
        <f t="shared" si="5"/>
        <v>4294967297</v>
      </c>
      <c r="E59" s="10">
        <f t="shared" si="6"/>
        <v>2</v>
      </c>
      <c r="F59" s="2" t="s">
        <v>11</v>
      </c>
      <c r="AL59" s="2" t="s">
        <v>11</v>
      </c>
      <c r="BA59" s="2" t="str">
        <f t="shared" si="10"/>
        <v>x</v>
      </c>
      <c r="BB59" s="2" t="str">
        <f t="shared" si="10"/>
        <v/>
      </c>
      <c r="BC59" s="2" t="str">
        <f t="shared" si="10"/>
        <v/>
      </c>
      <c r="BD59" s="2" t="str">
        <f t="shared" si="10"/>
        <v>x</v>
      </c>
      <c r="BE59" s="2" t="str">
        <f t="shared" si="10"/>
        <v/>
      </c>
      <c r="BF59" s="2" t="str">
        <f t="shared" si="10"/>
        <v/>
      </c>
      <c r="BG59" s="2" t="str">
        <f t="shared" si="10"/>
        <v/>
      </c>
      <c r="BH59" s="2" t="str">
        <f t="shared" si="10"/>
        <v/>
      </c>
      <c r="BI59" s="2" t="str">
        <f t="shared" si="10"/>
        <v/>
      </c>
      <c r="BJ59" s="2" t="str">
        <f t="shared" si="10"/>
        <v/>
      </c>
      <c r="BK59" s="2" t="str">
        <f t="shared" si="10"/>
        <v/>
      </c>
      <c r="BL59" s="2" t="str">
        <f t="shared" si="10"/>
        <v/>
      </c>
      <c r="BM59" s="2" t="str">
        <f t="shared" si="10"/>
        <v/>
      </c>
    </row>
    <row r="60" spans="1:65" s="2" customFormat="1" x14ac:dyDescent="0.3">
      <c r="A60" s="2" t="s">
        <v>178</v>
      </c>
      <c r="B60" s="18" t="s">
        <v>147</v>
      </c>
      <c r="C60" s="5" t="s">
        <v>239</v>
      </c>
      <c r="D60" s="7">
        <f t="shared" si="5"/>
        <v>146028954135</v>
      </c>
      <c r="E60" s="10">
        <f t="shared" si="6"/>
        <v>8</v>
      </c>
      <c r="F60" s="2" t="s">
        <v>11</v>
      </c>
      <c r="G60" s="2" t="s">
        <v>11</v>
      </c>
      <c r="H60" s="2" t="s">
        <v>11</v>
      </c>
      <c r="J60" s="2" t="s">
        <v>11</v>
      </c>
      <c r="O60" s="2" t="s">
        <v>11</v>
      </c>
      <c r="V60" s="2" t="s">
        <v>11</v>
      </c>
      <c r="AM60" s="2" t="s">
        <v>11</v>
      </c>
      <c r="AQ60" s="2" t="s">
        <v>11</v>
      </c>
      <c r="BA60" s="2" t="str">
        <f t="shared" si="10"/>
        <v/>
      </c>
      <c r="BB60" s="2" t="str">
        <f t="shared" si="10"/>
        <v/>
      </c>
      <c r="BC60" s="2" t="str">
        <f t="shared" si="10"/>
        <v>x</v>
      </c>
      <c r="BD60" s="2" t="str">
        <f t="shared" si="10"/>
        <v>x</v>
      </c>
      <c r="BE60" s="2" t="str">
        <f t="shared" si="10"/>
        <v>x</v>
      </c>
      <c r="BF60" s="2" t="str">
        <f t="shared" si="10"/>
        <v>x</v>
      </c>
      <c r="BG60" s="2" t="str">
        <f t="shared" si="10"/>
        <v>x</v>
      </c>
      <c r="BH60" s="2" t="str">
        <f t="shared" si="10"/>
        <v/>
      </c>
      <c r="BI60" s="2" t="str">
        <f t="shared" si="10"/>
        <v>x</v>
      </c>
      <c r="BJ60" s="2" t="str">
        <f t="shared" si="10"/>
        <v>x</v>
      </c>
      <c r="BK60" s="2" t="str">
        <f t="shared" si="10"/>
        <v/>
      </c>
      <c r="BL60" s="2" t="str">
        <f t="shared" si="10"/>
        <v>x</v>
      </c>
      <c r="BM60" s="2" t="str">
        <f t="shared" si="10"/>
        <v/>
      </c>
    </row>
    <row r="61" spans="1:65" s="2" customFormat="1" x14ac:dyDescent="0.3">
      <c r="A61" s="2" t="s">
        <v>179</v>
      </c>
      <c r="B61" s="18" t="s">
        <v>180</v>
      </c>
      <c r="C61" s="5" t="s">
        <v>240</v>
      </c>
      <c r="D61" s="7">
        <f t="shared" si="5"/>
        <v>3367254366321</v>
      </c>
      <c r="E61" s="10">
        <f t="shared" si="6"/>
        <v>9</v>
      </c>
      <c r="F61" s="2" t="s">
        <v>11</v>
      </c>
      <c r="J61" s="2" t="s">
        <v>11</v>
      </c>
      <c r="K61" s="2" t="s">
        <v>11</v>
      </c>
      <c r="L61" s="2" t="s">
        <v>11</v>
      </c>
      <c r="Q61" s="2" t="s">
        <v>11</v>
      </c>
      <c r="R61" s="2" t="s">
        <v>11</v>
      </c>
      <c r="AP61" s="2" t="s">
        <v>11</v>
      </c>
      <c r="AT61" s="2" t="s">
        <v>11</v>
      </c>
      <c r="AU61" s="2" t="s">
        <v>11</v>
      </c>
      <c r="BA61" s="2" t="str">
        <f t="shared" si="10"/>
        <v>x</v>
      </c>
      <c r="BB61" s="2" t="str">
        <f t="shared" si="10"/>
        <v>x</v>
      </c>
      <c r="BC61" s="2" t="str">
        <f t="shared" si="10"/>
        <v/>
      </c>
      <c r="BD61" s="2" t="str">
        <f t="shared" si="10"/>
        <v>x</v>
      </c>
      <c r="BE61" s="2" t="str">
        <f t="shared" si="10"/>
        <v/>
      </c>
      <c r="BF61" s="2" t="str">
        <f t="shared" si="10"/>
        <v/>
      </c>
      <c r="BG61" s="2" t="str">
        <f t="shared" si="10"/>
        <v>x</v>
      </c>
      <c r="BH61" s="2" t="str">
        <f t="shared" si="10"/>
        <v>x</v>
      </c>
      <c r="BI61" s="2" t="str">
        <f t="shared" si="10"/>
        <v>x</v>
      </c>
      <c r="BJ61" s="2" t="str">
        <f t="shared" si="10"/>
        <v>x</v>
      </c>
      <c r="BK61" s="2" t="str">
        <f t="shared" si="10"/>
        <v>x</v>
      </c>
      <c r="BL61" s="2" t="str">
        <f t="shared" si="10"/>
        <v>x</v>
      </c>
      <c r="BM61" s="2" t="str">
        <f t="shared" si="10"/>
        <v/>
      </c>
    </row>
    <row r="62" spans="1:65" s="2" customFormat="1" ht="28.8" x14ac:dyDescent="0.3">
      <c r="A62" s="2" t="s">
        <v>181</v>
      </c>
      <c r="B62" s="18" t="s">
        <v>245</v>
      </c>
      <c r="C62" s="5" t="s">
        <v>242</v>
      </c>
      <c r="D62" s="7">
        <f t="shared" si="5"/>
        <v>9</v>
      </c>
      <c r="E62" s="10">
        <f t="shared" si="6"/>
        <v>2</v>
      </c>
      <c r="F62" s="2" t="s">
        <v>11</v>
      </c>
      <c r="I62" s="2" t="s">
        <v>11</v>
      </c>
      <c r="BA62" s="2" t="str">
        <f t="shared" si="10"/>
        <v/>
      </c>
      <c r="BB62" s="2" t="str">
        <f t="shared" si="10"/>
        <v/>
      </c>
      <c r="BC62" s="2" t="str">
        <f t="shared" si="10"/>
        <v/>
      </c>
      <c r="BD62" s="2" t="str">
        <f t="shared" si="10"/>
        <v>x</v>
      </c>
      <c r="BE62" s="2" t="str">
        <f t="shared" si="10"/>
        <v>x</v>
      </c>
      <c r="BF62" s="2" t="str">
        <f t="shared" si="10"/>
        <v/>
      </c>
      <c r="BG62" s="2" t="str">
        <f t="shared" si="10"/>
        <v/>
      </c>
      <c r="BH62" s="2" t="str">
        <f t="shared" si="10"/>
        <v/>
      </c>
      <c r="BI62" s="2" t="str">
        <f t="shared" si="10"/>
        <v/>
      </c>
      <c r="BJ62" s="2" t="str">
        <f t="shared" si="10"/>
        <v/>
      </c>
      <c r="BK62" s="2" t="str">
        <f t="shared" si="10"/>
        <v/>
      </c>
      <c r="BL62" s="2" t="str">
        <f t="shared" si="10"/>
        <v/>
      </c>
      <c r="BM62" s="2" t="str">
        <f t="shared" si="10"/>
        <v/>
      </c>
    </row>
    <row r="63" spans="1:65" s="2" customFormat="1" ht="28.8" x14ac:dyDescent="0.3">
      <c r="A63" s="2" t="s">
        <v>182</v>
      </c>
      <c r="B63" s="18" t="s">
        <v>103</v>
      </c>
      <c r="C63" s="5" t="s">
        <v>246</v>
      </c>
      <c r="D63" s="7">
        <f t="shared" si="5"/>
        <v>146029216375</v>
      </c>
      <c r="E63" s="10">
        <f t="shared" si="6"/>
        <v>11</v>
      </c>
      <c r="F63" s="2" t="s">
        <v>11</v>
      </c>
      <c r="G63" s="2" t="s">
        <v>11</v>
      </c>
      <c r="H63" s="2" t="s">
        <v>11</v>
      </c>
      <c r="J63" s="2" t="s">
        <v>11</v>
      </c>
      <c r="K63" s="2" t="s">
        <v>11</v>
      </c>
      <c r="L63" s="2" t="s">
        <v>11</v>
      </c>
      <c r="O63" s="2" t="s">
        <v>11</v>
      </c>
      <c r="V63" s="2" t="s">
        <v>11</v>
      </c>
      <c r="X63" s="2" t="s">
        <v>11</v>
      </c>
      <c r="AM63" s="2" t="s">
        <v>11</v>
      </c>
      <c r="AQ63" s="2" t="s">
        <v>11</v>
      </c>
      <c r="BA63" s="2" t="str">
        <f t="shared" si="10"/>
        <v/>
      </c>
      <c r="BB63" s="2" t="str">
        <f t="shared" si="10"/>
        <v>x</v>
      </c>
      <c r="BC63" s="2" t="str">
        <f t="shared" si="10"/>
        <v>x</v>
      </c>
      <c r="BD63" s="2" t="str">
        <f t="shared" si="10"/>
        <v>x</v>
      </c>
      <c r="BE63" s="2" t="str">
        <f t="shared" si="10"/>
        <v>x</v>
      </c>
      <c r="BF63" s="2" t="str">
        <f t="shared" si="10"/>
        <v>x</v>
      </c>
      <c r="BG63" s="2" t="str">
        <f t="shared" si="10"/>
        <v>x</v>
      </c>
      <c r="BH63" s="2" t="str">
        <f t="shared" si="10"/>
        <v>x</v>
      </c>
      <c r="BI63" s="2" t="str">
        <f t="shared" si="10"/>
        <v>x</v>
      </c>
      <c r="BJ63" s="2" t="str">
        <f t="shared" si="10"/>
        <v>KO</v>
      </c>
      <c r="BK63" s="2" t="str">
        <f t="shared" si="10"/>
        <v/>
      </c>
      <c r="BL63" s="2" t="str">
        <f t="shared" si="10"/>
        <v>x</v>
      </c>
      <c r="BM63" s="2" t="str">
        <f t="shared" si="10"/>
        <v/>
      </c>
    </row>
    <row r="64" spans="1:65" s="2" customFormat="1" x14ac:dyDescent="0.3">
      <c r="A64" s="2" t="s">
        <v>183</v>
      </c>
      <c r="B64" s="18" t="s">
        <v>244</v>
      </c>
      <c r="C64" s="5" t="s">
        <v>247</v>
      </c>
      <c r="D64" s="7">
        <f t="shared" si="5"/>
        <v>34359804671</v>
      </c>
      <c r="E64" s="10">
        <f t="shared" si="6"/>
        <v>11</v>
      </c>
      <c r="F64" s="2" t="s">
        <v>11</v>
      </c>
      <c r="G64" s="2" t="s">
        <v>11</v>
      </c>
      <c r="H64" s="2" t="s">
        <v>11</v>
      </c>
      <c r="I64" s="2" t="s">
        <v>11</v>
      </c>
      <c r="J64" s="2" t="s">
        <v>11</v>
      </c>
      <c r="K64" s="2" t="s">
        <v>11</v>
      </c>
      <c r="L64" s="2" t="s">
        <v>11</v>
      </c>
      <c r="M64" s="2" t="s">
        <v>11</v>
      </c>
      <c r="O64" s="2" t="s">
        <v>11</v>
      </c>
      <c r="V64" s="2" t="s">
        <v>11</v>
      </c>
      <c r="AO64" s="2" t="s">
        <v>11</v>
      </c>
      <c r="BA64" s="2" t="str">
        <f t="shared" si="10"/>
        <v/>
      </c>
      <c r="BB64" s="2" t="str">
        <f t="shared" si="10"/>
        <v>x</v>
      </c>
      <c r="BC64" s="2" t="str">
        <f t="shared" si="10"/>
        <v>x</v>
      </c>
      <c r="BD64" s="2" t="str">
        <f t="shared" si="10"/>
        <v>x</v>
      </c>
      <c r="BE64" s="2" t="str">
        <f t="shared" si="10"/>
        <v>KO</v>
      </c>
      <c r="BF64" s="2" t="str">
        <f t="shared" si="10"/>
        <v>x</v>
      </c>
      <c r="BG64" s="2" t="str">
        <f t="shared" si="10"/>
        <v>KO</v>
      </c>
      <c r="BH64" s="2" t="str">
        <f t="shared" si="10"/>
        <v>x</v>
      </c>
      <c r="BI64" s="2" t="str">
        <f t="shared" si="10"/>
        <v>x</v>
      </c>
      <c r="BJ64" s="2" t="str">
        <f t="shared" si="10"/>
        <v>x</v>
      </c>
      <c r="BK64" s="2" t="str">
        <f t="shared" si="10"/>
        <v/>
      </c>
      <c r="BL64" s="2" t="str">
        <f t="shared" si="10"/>
        <v/>
      </c>
      <c r="BM64" s="2" t="str">
        <f t="shared" si="10"/>
        <v/>
      </c>
    </row>
    <row r="65" spans="1:65" s="2" customFormat="1" x14ac:dyDescent="0.3">
      <c r="A65" s="2" t="s">
        <v>184</v>
      </c>
      <c r="B65" s="18" t="s">
        <v>103</v>
      </c>
      <c r="C65" s="23" t="s">
        <v>249</v>
      </c>
      <c r="D65" s="7">
        <f t="shared" si="5"/>
        <v>10737877623</v>
      </c>
      <c r="E65" s="10">
        <f t="shared" si="6"/>
        <v>12</v>
      </c>
      <c r="F65" s="2" t="s">
        <v>11</v>
      </c>
      <c r="G65" s="2" t="s">
        <v>11</v>
      </c>
      <c r="H65" s="2" t="s">
        <v>11</v>
      </c>
      <c r="J65" s="2" t="s">
        <v>11</v>
      </c>
      <c r="K65" s="2" t="s">
        <v>11</v>
      </c>
      <c r="L65" s="2" t="s">
        <v>11</v>
      </c>
      <c r="O65" s="2" t="s">
        <v>11</v>
      </c>
      <c r="V65" s="2" t="s">
        <v>11</v>
      </c>
      <c r="W65" s="2" t="s">
        <v>11</v>
      </c>
      <c r="X65" s="2" t="s">
        <v>11</v>
      </c>
      <c r="AK65" s="2" t="s">
        <v>11</v>
      </c>
      <c r="AM65" s="2" t="s">
        <v>11</v>
      </c>
      <c r="BA65" s="2" t="str">
        <f t="shared" si="10"/>
        <v/>
      </c>
      <c r="BB65" s="2" t="str">
        <f t="shared" si="10"/>
        <v>x</v>
      </c>
      <c r="BC65" s="2" t="str">
        <f t="shared" si="10"/>
        <v>x</v>
      </c>
      <c r="BD65" s="2" t="str">
        <f t="shared" si="10"/>
        <v>x</v>
      </c>
      <c r="BE65" s="2" t="str">
        <f t="shared" si="10"/>
        <v>x</v>
      </c>
      <c r="BF65" s="2" t="str">
        <f t="shared" si="10"/>
        <v>x</v>
      </c>
      <c r="BG65" s="2" t="str">
        <f t="shared" si="10"/>
        <v>x</v>
      </c>
      <c r="BH65" s="2" t="str">
        <f t="shared" si="10"/>
        <v>KO</v>
      </c>
      <c r="BI65" s="2" t="str">
        <f t="shared" si="10"/>
        <v>x</v>
      </c>
      <c r="BJ65" s="2" t="str">
        <f t="shared" si="10"/>
        <v>KO</v>
      </c>
      <c r="BK65" s="2" t="str">
        <f t="shared" si="10"/>
        <v>x</v>
      </c>
      <c r="BL65" s="2" t="str">
        <f t="shared" si="10"/>
        <v/>
      </c>
      <c r="BM65" s="2" t="str">
        <f t="shared" si="10"/>
        <v/>
      </c>
    </row>
    <row r="66" spans="1:65" s="2" customFormat="1" x14ac:dyDescent="0.3">
      <c r="A66" s="2" t="s">
        <v>185</v>
      </c>
      <c r="B66" s="18" t="s">
        <v>186</v>
      </c>
      <c r="C66" s="5" t="s">
        <v>248</v>
      </c>
      <c r="D66" s="7">
        <f t="shared" si="5"/>
        <v>17314086912</v>
      </c>
      <c r="E66" s="10">
        <f t="shared" si="6"/>
        <v>2</v>
      </c>
      <c r="AG66" s="2" t="s">
        <v>11</v>
      </c>
      <c r="AN66" s="2" t="s">
        <v>11</v>
      </c>
      <c r="BA66" s="2" t="str">
        <f t="shared" si="10"/>
        <v/>
      </c>
      <c r="BB66" s="2" t="str">
        <f t="shared" si="10"/>
        <v>x</v>
      </c>
      <c r="BC66" s="2" t="str">
        <f t="shared" si="10"/>
        <v/>
      </c>
      <c r="BD66" s="2" t="str">
        <f t="shared" si="10"/>
        <v/>
      </c>
      <c r="BE66" s="2" t="str">
        <f t="shared" si="10"/>
        <v>x</v>
      </c>
      <c r="BF66" s="2" t="str">
        <f t="shared" si="10"/>
        <v/>
      </c>
      <c r="BG66" s="2" t="str">
        <f t="shared" si="10"/>
        <v/>
      </c>
      <c r="BH66" s="2" t="str">
        <f t="shared" si="10"/>
        <v/>
      </c>
      <c r="BI66" s="2" t="str">
        <f t="shared" si="10"/>
        <v/>
      </c>
      <c r="BJ66" s="2" t="str">
        <f t="shared" si="10"/>
        <v/>
      </c>
      <c r="BK66" s="2" t="str">
        <f t="shared" si="10"/>
        <v/>
      </c>
      <c r="BL66" s="2" t="str">
        <f t="shared" si="10"/>
        <v>x</v>
      </c>
      <c r="BM66" s="2" t="str">
        <f t="shared" si="10"/>
        <v/>
      </c>
    </row>
    <row r="67" spans="1:65" s="2" customFormat="1" ht="28.8" x14ac:dyDescent="0.3">
      <c r="A67" s="2" t="s">
        <v>187</v>
      </c>
      <c r="B67" s="18" t="s">
        <v>188</v>
      </c>
      <c r="C67" s="5" t="s">
        <v>250</v>
      </c>
      <c r="D67" s="7">
        <f t="shared" si="5"/>
        <v>621</v>
      </c>
      <c r="E67" s="10">
        <f t="shared" si="6"/>
        <v>6</v>
      </c>
      <c r="F67" s="2" t="s">
        <v>11</v>
      </c>
      <c r="H67" s="2" t="s">
        <v>11</v>
      </c>
      <c r="I67" s="2" t="s">
        <v>11</v>
      </c>
      <c r="K67" s="2" t="s">
        <v>11</v>
      </c>
      <c r="L67" s="2" t="s">
        <v>11</v>
      </c>
      <c r="O67" s="2" t="s">
        <v>11</v>
      </c>
      <c r="BA67" s="2" t="str">
        <f t="shared" si="10"/>
        <v/>
      </c>
      <c r="BB67" s="2" t="str">
        <f t="shared" si="10"/>
        <v>x</v>
      </c>
      <c r="BC67" s="2" t="str">
        <f t="shared" si="10"/>
        <v/>
      </c>
      <c r="BD67" s="2" t="str">
        <f t="shared" si="10"/>
        <v>x</v>
      </c>
      <c r="BE67" s="2" t="str">
        <f t="shared" si="10"/>
        <v>x</v>
      </c>
      <c r="BF67" s="2" t="str">
        <f t="shared" si="10"/>
        <v>x</v>
      </c>
      <c r="BG67" s="2" t="str">
        <f t="shared" si="10"/>
        <v>x</v>
      </c>
      <c r="BH67" s="2" t="str">
        <f t="shared" si="10"/>
        <v>x</v>
      </c>
      <c r="BI67" s="2" t="str">
        <f t="shared" si="10"/>
        <v/>
      </c>
      <c r="BJ67" s="2" t="str">
        <f t="shared" si="10"/>
        <v/>
      </c>
      <c r="BK67" s="2" t="str">
        <f t="shared" si="10"/>
        <v/>
      </c>
      <c r="BL67" s="2" t="str">
        <f t="shared" si="10"/>
        <v/>
      </c>
      <c r="BM67" s="2" t="str">
        <f t="shared" si="10"/>
        <v/>
      </c>
    </row>
    <row r="68" spans="1:65" s="2" customFormat="1" x14ac:dyDescent="0.3">
      <c r="A68" s="2" t="s">
        <v>189</v>
      </c>
      <c r="B68" s="18" t="s">
        <v>244</v>
      </c>
      <c r="C68" s="5" t="s">
        <v>251</v>
      </c>
      <c r="D68" s="7">
        <f t="shared" si="5"/>
        <v>8</v>
      </c>
      <c r="E68" s="10">
        <f t="shared" si="6"/>
        <v>1</v>
      </c>
      <c r="I68" s="2" t="s">
        <v>11</v>
      </c>
      <c r="BA68" s="2" t="str">
        <f t="shared" si="10"/>
        <v/>
      </c>
      <c r="BB68" s="2" t="str">
        <f t="shared" si="10"/>
        <v/>
      </c>
      <c r="BC68" s="2" t="str">
        <f t="shared" si="10"/>
        <v/>
      </c>
      <c r="BD68" s="2" t="str">
        <f t="shared" si="10"/>
        <v/>
      </c>
      <c r="BE68" s="2" t="str">
        <f t="shared" si="10"/>
        <v>x</v>
      </c>
      <c r="BF68" s="2" t="str">
        <f t="shared" si="10"/>
        <v/>
      </c>
      <c r="BG68" s="2" t="str">
        <f t="shared" si="10"/>
        <v/>
      </c>
      <c r="BH68" s="2" t="str">
        <f t="shared" si="10"/>
        <v/>
      </c>
      <c r="BI68" s="2" t="str">
        <f t="shared" si="10"/>
        <v/>
      </c>
      <c r="BJ68" s="2" t="str">
        <f t="shared" si="10"/>
        <v/>
      </c>
      <c r="BK68" s="2" t="str">
        <f t="shared" si="10"/>
        <v/>
      </c>
      <c r="BL68" s="2" t="str">
        <f t="shared" si="10"/>
        <v/>
      </c>
      <c r="BM68" s="2" t="str">
        <f t="shared" si="10"/>
        <v/>
      </c>
    </row>
    <row r="69" spans="1:65" s="2" customFormat="1" x14ac:dyDescent="0.3">
      <c r="A69" s="2" t="s">
        <v>190</v>
      </c>
      <c r="B69" s="18" t="s">
        <v>180</v>
      </c>
      <c r="C69" s="5" t="s">
        <v>252</v>
      </c>
      <c r="D69" s="7">
        <f t="shared" si="5"/>
        <v>262240</v>
      </c>
      <c r="E69" s="10">
        <f t="shared" si="6"/>
        <v>3</v>
      </c>
      <c r="K69" s="2" t="s">
        <v>11</v>
      </c>
      <c r="L69" s="2" t="s">
        <v>11</v>
      </c>
      <c r="X69" s="2" t="s">
        <v>11</v>
      </c>
      <c r="BA69" s="2" t="str">
        <f t="shared" si="10"/>
        <v/>
      </c>
      <c r="BB69" s="2" t="str">
        <f t="shared" si="10"/>
        <v>x</v>
      </c>
      <c r="BC69" s="2" t="str">
        <f t="shared" si="10"/>
        <v/>
      </c>
      <c r="BD69" s="2" t="str">
        <f t="shared" si="10"/>
        <v/>
      </c>
      <c r="BE69" s="2" t="str">
        <f t="shared" si="10"/>
        <v/>
      </c>
      <c r="BF69" s="2" t="str">
        <f t="shared" si="10"/>
        <v/>
      </c>
      <c r="BG69" s="2" t="str">
        <f t="shared" si="10"/>
        <v/>
      </c>
      <c r="BH69" s="2" t="str">
        <f t="shared" si="10"/>
        <v>x</v>
      </c>
      <c r="BI69" s="2" t="str">
        <f t="shared" si="10"/>
        <v/>
      </c>
      <c r="BJ69" s="2" t="str">
        <f t="shared" si="10"/>
        <v>x</v>
      </c>
      <c r="BK69" s="2" t="str">
        <f t="shared" si="10"/>
        <v/>
      </c>
      <c r="BL69" s="2" t="str">
        <f t="shared" si="10"/>
        <v/>
      </c>
      <c r="BM69" s="2" t="str">
        <f t="shared" si="10"/>
        <v/>
      </c>
    </row>
    <row r="70" spans="1:65" s="2" customFormat="1" x14ac:dyDescent="0.3">
      <c r="A70" s="2" t="s">
        <v>191</v>
      </c>
      <c r="B70" s="18" t="s">
        <v>192</v>
      </c>
      <c r="C70" s="5" t="s">
        <v>253</v>
      </c>
      <c r="D70" s="7">
        <f t="shared" ref="D70:D86" si="11">SUMIF(F70:AY70,"x",$F$3:$AY$3)</f>
        <v>3298535146624</v>
      </c>
      <c r="E70" s="10">
        <f t="shared" ref="E70:E86" si="12">COUNTIF(F70:AY70,"x")</f>
        <v>5</v>
      </c>
      <c r="M70" s="2" t="s">
        <v>11</v>
      </c>
      <c r="P70" s="2" t="s">
        <v>11</v>
      </c>
      <c r="X70" s="2" t="s">
        <v>11</v>
      </c>
      <c r="AT70" s="2" t="s">
        <v>11</v>
      </c>
      <c r="AU70" s="2" t="s">
        <v>11</v>
      </c>
      <c r="BA70" s="2" t="str">
        <f t="shared" ref="BA70:BM85" si="13">IF(_xlfn.BITAND(BA$3,$D70)=0,"",IF(LOOKUP(_xlfn.BITAND(BA$3,$D70),$F$3:$AY$3)=_xlfn.BITAND(BA$3,$D70),"x","KO"))</f>
        <v>x</v>
      </c>
      <c r="BB70" s="2" t="str">
        <f t="shared" si="13"/>
        <v>x</v>
      </c>
      <c r="BC70" s="2" t="str">
        <f t="shared" si="13"/>
        <v/>
      </c>
      <c r="BD70" s="2" t="str">
        <f t="shared" si="13"/>
        <v/>
      </c>
      <c r="BE70" s="2" t="str">
        <f t="shared" si="13"/>
        <v/>
      </c>
      <c r="BF70" s="2" t="str">
        <f t="shared" si="13"/>
        <v/>
      </c>
      <c r="BG70" s="2" t="str">
        <f t="shared" si="13"/>
        <v>x</v>
      </c>
      <c r="BH70" s="2" t="str">
        <f t="shared" si="13"/>
        <v/>
      </c>
      <c r="BI70" s="2" t="str">
        <f t="shared" si="13"/>
        <v/>
      </c>
      <c r="BJ70" s="2" t="str">
        <f t="shared" si="13"/>
        <v>x</v>
      </c>
      <c r="BK70" s="2" t="str">
        <f t="shared" si="13"/>
        <v>x</v>
      </c>
      <c r="BL70" s="2" t="str">
        <f t="shared" si="13"/>
        <v/>
      </c>
      <c r="BM70" s="2" t="str">
        <f t="shared" si="13"/>
        <v/>
      </c>
    </row>
    <row r="71" spans="1:65" s="2" customFormat="1" ht="28.8" x14ac:dyDescent="0.3">
      <c r="A71" s="2" t="s">
        <v>193</v>
      </c>
      <c r="B71" s="18" t="s">
        <v>194</v>
      </c>
      <c r="C71" s="5" t="s">
        <v>254</v>
      </c>
      <c r="D71" s="7">
        <f t="shared" si="11"/>
        <v>8589934594</v>
      </c>
      <c r="E71" s="10">
        <f t="shared" si="12"/>
        <v>2</v>
      </c>
      <c r="G71" s="2" t="s">
        <v>11</v>
      </c>
      <c r="AM71" s="2" t="s">
        <v>11</v>
      </c>
      <c r="BA71" s="2" t="str">
        <f t="shared" si="13"/>
        <v/>
      </c>
      <c r="BB71" s="2" t="str">
        <f t="shared" si="13"/>
        <v/>
      </c>
      <c r="BC71" s="2" t="str">
        <f t="shared" si="13"/>
        <v>x</v>
      </c>
      <c r="BD71" s="2" t="str">
        <f t="shared" si="13"/>
        <v/>
      </c>
      <c r="BE71" s="2" t="str">
        <f t="shared" si="13"/>
        <v/>
      </c>
      <c r="BF71" s="2" t="str">
        <f t="shared" si="13"/>
        <v/>
      </c>
      <c r="BG71" s="2" t="str">
        <f t="shared" si="13"/>
        <v/>
      </c>
      <c r="BH71" s="2" t="str">
        <f t="shared" si="13"/>
        <v/>
      </c>
      <c r="BI71" s="2" t="str">
        <f t="shared" si="13"/>
        <v>x</v>
      </c>
      <c r="BJ71" s="2" t="str">
        <f t="shared" si="13"/>
        <v/>
      </c>
      <c r="BK71" s="2" t="str">
        <f t="shared" si="13"/>
        <v/>
      </c>
      <c r="BL71" s="2" t="str">
        <f t="shared" si="13"/>
        <v/>
      </c>
      <c r="BM71" s="2" t="str">
        <f t="shared" si="13"/>
        <v/>
      </c>
    </row>
    <row r="72" spans="1:65" s="2" customFormat="1" x14ac:dyDescent="0.3">
      <c r="A72" s="2" t="s">
        <v>195</v>
      </c>
      <c r="B72" s="18" t="s">
        <v>196</v>
      </c>
      <c r="C72" s="5" t="s">
        <v>255</v>
      </c>
      <c r="D72" s="7">
        <f t="shared" si="11"/>
        <v>68719477264</v>
      </c>
      <c r="E72" s="10">
        <f t="shared" si="12"/>
        <v>3</v>
      </c>
      <c r="J72" s="2" t="s">
        <v>11</v>
      </c>
      <c r="O72" s="2" t="s">
        <v>11</v>
      </c>
      <c r="AP72" s="2" t="s">
        <v>11</v>
      </c>
      <c r="BA72" s="2" t="str">
        <f t="shared" si="13"/>
        <v/>
      </c>
      <c r="BB72" s="2" t="str">
        <f t="shared" si="13"/>
        <v/>
      </c>
      <c r="BC72" s="2" t="str">
        <f t="shared" si="13"/>
        <v/>
      </c>
      <c r="BD72" s="2" t="str">
        <f t="shared" si="13"/>
        <v/>
      </c>
      <c r="BE72" s="2" t="str">
        <f t="shared" si="13"/>
        <v/>
      </c>
      <c r="BF72" s="2" t="str">
        <f t="shared" si="13"/>
        <v/>
      </c>
      <c r="BG72" s="2" t="str">
        <f t="shared" si="13"/>
        <v>x</v>
      </c>
      <c r="BH72" s="2" t="str">
        <f t="shared" si="13"/>
        <v/>
      </c>
      <c r="BI72" s="2" t="str">
        <f t="shared" si="13"/>
        <v/>
      </c>
      <c r="BJ72" s="2" t="str">
        <f t="shared" si="13"/>
        <v>x</v>
      </c>
      <c r="BK72" s="2" t="str">
        <f t="shared" si="13"/>
        <v/>
      </c>
      <c r="BL72" s="2" t="str">
        <f t="shared" si="13"/>
        <v>x</v>
      </c>
      <c r="BM72" s="2" t="str">
        <f t="shared" si="13"/>
        <v/>
      </c>
    </row>
    <row r="73" spans="1:65" s="2" customFormat="1" x14ac:dyDescent="0.3">
      <c r="A73" s="2" t="s">
        <v>197</v>
      </c>
      <c r="B73" s="18" t="s">
        <v>174</v>
      </c>
      <c r="C73" s="5" t="s">
        <v>256</v>
      </c>
      <c r="D73" s="7">
        <f t="shared" si="11"/>
        <v>519</v>
      </c>
      <c r="E73" s="10">
        <f t="shared" si="12"/>
        <v>4</v>
      </c>
      <c r="F73" s="2" t="s">
        <v>11</v>
      </c>
      <c r="G73" s="2" t="s">
        <v>11</v>
      </c>
      <c r="H73" s="2" t="s">
        <v>11</v>
      </c>
      <c r="O73" s="2" t="s">
        <v>11</v>
      </c>
      <c r="BA73" s="2" t="str">
        <f t="shared" si="13"/>
        <v/>
      </c>
      <c r="BB73" s="2" t="str">
        <f t="shared" si="13"/>
        <v/>
      </c>
      <c r="BC73" s="2" t="str">
        <f t="shared" si="13"/>
        <v/>
      </c>
      <c r="BD73" s="2" t="str">
        <f t="shared" si="13"/>
        <v>x</v>
      </c>
      <c r="BE73" s="2" t="str">
        <f t="shared" si="13"/>
        <v/>
      </c>
      <c r="BF73" s="2" t="str">
        <f t="shared" si="13"/>
        <v>x</v>
      </c>
      <c r="BG73" s="2" t="str">
        <f t="shared" si="13"/>
        <v>x</v>
      </c>
      <c r="BH73" s="2" t="str">
        <f t="shared" si="13"/>
        <v/>
      </c>
      <c r="BI73" s="2" t="str">
        <f t="shared" si="13"/>
        <v>x</v>
      </c>
      <c r="BJ73" s="2" t="str">
        <f t="shared" si="13"/>
        <v/>
      </c>
      <c r="BK73" s="2" t="str">
        <f t="shared" si="13"/>
        <v/>
      </c>
      <c r="BL73" s="2" t="str">
        <f t="shared" si="13"/>
        <v/>
      </c>
      <c r="BM73" s="2" t="str">
        <f t="shared" si="13"/>
        <v/>
      </c>
    </row>
    <row r="74" spans="1:65" s="2" customFormat="1" x14ac:dyDescent="0.3">
      <c r="A74" s="2" t="s">
        <v>198</v>
      </c>
      <c r="B74" s="18" t="s">
        <v>147</v>
      </c>
      <c r="C74" s="5" t="s">
        <v>257</v>
      </c>
      <c r="D74" s="7">
        <f t="shared" si="11"/>
        <v>268435476</v>
      </c>
      <c r="E74" s="10">
        <f t="shared" si="12"/>
        <v>3</v>
      </c>
      <c r="H74" s="2" t="s">
        <v>11</v>
      </c>
      <c r="J74" s="2" t="s">
        <v>11</v>
      </c>
      <c r="AH74" s="2" t="s">
        <v>11</v>
      </c>
      <c r="BA74" s="2" t="str">
        <f t="shared" si="13"/>
        <v/>
      </c>
      <c r="BB74" s="2" t="str">
        <f t="shared" si="13"/>
        <v>x</v>
      </c>
      <c r="BC74" s="2" t="str">
        <f t="shared" si="13"/>
        <v/>
      </c>
      <c r="BD74" s="2" t="str">
        <f t="shared" si="13"/>
        <v/>
      </c>
      <c r="BE74" s="2" t="str">
        <f t="shared" si="13"/>
        <v/>
      </c>
      <c r="BF74" s="2" t="str">
        <f t="shared" si="13"/>
        <v>x</v>
      </c>
      <c r="BG74" s="2" t="str">
        <f t="shared" si="13"/>
        <v/>
      </c>
      <c r="BH74" s="2" t="str">
        <f t="shared" si="13"/>
        <v/>
      </c>
      <c r="BI74" s="2" t="str">
        <f t="shared" si="13"/>
        <v/>
      </c>
      <c r="BJ74" s="2" t="str">
        <f t="shared" si="13"/>
        <v>x</v>
      </c>
      <c r="BK74" s="2" t="str">
        <f t="shared" si="13"/>
        <v/>
      </c>
      <c r="BL74" s="2" t="str">
        <f t="shared" si="13"/>
        <v/>
      </c>
      <c r="BM74" s="2" t="str">
        <f t="shared" si="13"/>
        <v/>
      </c>
    </row>
    <row r="75" spans="1:65" s="2" customFormat="1" x14ac:dyDescent="0.3">
      <c r="A75" s="2" t="s">
        <v>199</v>
      </c>
      <c r="B75" s="18" t="s">
        <v>174</v>
      </c>
      <c r="C75" s="5" t="s">
        <v>259</v>
      </c>
      <c r="D75" s="7">
        <f t="shared" si="11"/>
        <v>8590000663</v>
      </c>
      <c r="E75" s="10">
        <f t="shared" si="12"/>
        <v>7</v>
      </c>
      <c r="F75" s="2" t="s">
        <v>11</v>
      </c>
      <c r="G75" s="2" t="s">
        <v>11</v>
      </c>
      <c r="H75" s="2" t="s">
        <v>11</v>
      </c>
      <c r="J75" s="2" t="s">
        <v>11</v>
      </c>
      <c r="O75" s="2" t="s">
        <v>11</v>
      </c>
      <c r="V75" s="2" t="s">
        <v>11</v>
      </c>
      <c r="AM75" s="2" t="s">
        <v>11</v>
      </c>
      <c r="BA75" s="2" t="str">
        <f t="shared" si="13"/>
        <v/>
      </c>
      <c r="BB75" s="2" t="str">
        <f t="shared" si="13"/>
        <v/>
      </c>
      <c r="BC75" s="2" t="str">
        <f t="shared" si="13"/>
        <v>x</v>
      </c>
      <c r="BD75" s="2" t="str">
        <f t="shared" si="13"/>
        <v>x</v>
      </c>
      <c r="BE75" s="2" t="str">
        <f t="shared" si="13"/>
        <v>x</v>
      </c>
      <c r="BF75" s="2" t="str">
        <f t="shared" si="13"/>
        <v>x</v>
      </c>
      <c r="BG75" s="2" t="str">
        <f t="shared" si="13"/>
        <v>x</v>
      </c>
      <c r="BH75" s="2" t="str">
        <f t="shared" si="13"/>
        <v/>
      </c>
      <c r="BI75" s="2" t="str">
        <f t="shared" si="13"/>
        <v>x</v>
      </c>
      <c r="BJ75" s="2" t="str">
        <f t="shared" si="13"/>
        <v>x</v>
      </c>
      <c r="BK75" s="2" t="str">
        <f t="shared" si="13"/>
        <v/>
      </c>
      <c r="BL75" s="2" t="str">
        <f t="shared" si="13"/>
        <v/>
      </c>
      <c r="BM75" s="2" t="str">
        <f t="shared" si="13"/>
        <v/>
      </c>
    </row>
    <row r="76" spans="1:65" s="2" customFormat="1" x14ac:dyDescent="0.3">
      <c r="A76" s="2" t="s">
        <v>200</v>
      </c>
      <c r="B76" s="18" t="s">
        <v>57</v>
      </c>
      <c r="C76" s="5" t="s">
        <v>258</v>
      </c>
      <c r="D76" s="7">
        <f t="shared" si="11"/>
        <v>10737418759</v>
      </c>
      <c r="E76" s="10">
        <f t="shared" si="12"/>
        <v>6</v>
      </c>
      <c r="F76" s="2" t="s">
        <v>11</v>
      </c>
      <c r="G76" s="2" t="s">
        <v>11</v>
      </c>
      <c r="H76" s="2" t="s">
        <v>11</v>
      </c>
      <c r="O76" s="2" t="s">
        <v>11</v>
      </c>
      <c r="AK76" s="2" t="s">
        <v>11</v>
      </c>
      <c r="AM76" s="2" t="s">
        <v>11</v>
      </c>
      <c r="BA76" s="2" t="str">
        <f t="shared" si="13"/>
        <v/>
      </c>
      <c r="BB76" s="2" t="str">
        <f t="shared" si="13"/>
        <v/>
      </c>
      <c r="BC76" s="2" t="str">
        <f t="shared" si="13"/>
        <v>x</v>
      </c>
      <c r="BD76" s="2" t="str">
        <f t="shared" si="13"/>
        <v>x</v>
      </c>
      <c r="BE76" s="2" t="str">
        <f t="shared" si="13"/>
        <v/>
      </c>
      <c r="BF76" s="2" t="str">
        <f t="shared" si="13"/>
        <v>x</v>
      </c>
      <c r="BG76" s="2" t="str">
        <f t="shared" si="13"/>
        <v>x</v>
      </c>
      <c r="BH76" s="2" t="str">
        <f t="shared" si="13"/>
        <v/>
      </c>
      <c r="BI76" s="2" t="str">
        <f t="shared" si="13"/>
        <v>x</v>
      </c>
      <c r="BJ76" s="2" t="str">
        <f t="shared" si="13"/>
        <v/>
      </c>
      <c r="BK76" s="2" t="str">
        <f t="shared" si="13"/>
        <v>x</v>
      </c>
      <c r="BL76" s="2" t="str">
        <f t="shared" si="13"/>
        <v/>
      </c>
      <c r="BM76" s="2" t="str">
        <f t="shared" si="13"/>
        <v/>
      </c>
    </row>
    <row r="77" spans="1:65" s="2" customFormat="1" x14ac:dyDescent="0.3">
      <c r="A77" s="2" t="s">
        <v>201</v>
      </c>
      <c r="B77" s="18" t="s">
        <v>147</v>
      </c>
      <c r="C77" s="5" t="s">
        <v>260</v>
      </c>
      <c r="D77" s="7">
        <f t="shared" si="11"/>
        <v>70866960407</v>
      </c>
      <c r="E77" s="10">
        <f t="shared" si="12"/>
        <v>6</v>
      </c>
      <c r="F77" s="2" t="s">
        <v>11</v>
      </c>
      <c r="G77" s="2" t="s">
        <v>11</v>
      </c>
      <c r="H77" s="2" t="s">
        <v>11</v>
      </c>
      <c r="J77" s="2" t="s">
        <v>11</v>
      </c>
      <c r="AK77" s="2" t="s">
        <v>11</v>
      </c>
      <c r="AP77" s="2" t="s">
        <v>11</v>
      </c>
      <c r="BA77" s="2" t="str">
        <f t="shared" si="13"/>
        <v/>
      </c>
      <c r="BB77" s="2" t="str">
        <f t="shared" si="13"/>
        <v/>
      </c>
      <c r="BC77" s="2" t="str">
        <f t="shared" si="13"/>
        <v/>
      </c>
      <c r="BD77" s="2" t="str">
        <f t="shared" si="13"/>
        <v>x</v>
      </c>
      <c r="BE77" s="2" t="str">
        <f t="shared" si="13"/>
        <v/>
      </c>
      <c r="BF77" s="2" t="str">
        <f t="shared" si="13"/>
        <v>x</v>
      </c>
      <c r="BG77" s="2" t="str">
        <f t="shared" si="13"/>
        <v/>
      </c>
      <c r="BH77" s="2" t="str">
        <f t="shared" si="13"/>
        <v/>
      </c>
      <c r="BI77" s="2" t="str">
        <f t="shared" si="13"/>
        <v>x</v>
      </c>
      <c r="BJ77" s="2" t="str">
        <f t="shared" si="13"/>
        <v>x</v>
      </c>
      <c r="BK77" s="2" t="str">
        <f t="shared" si="13"/>
        <v>x</v>
      </c>
      <c r="BL77" s="2" t="str">
        <f t="shared" si="13"/>
        <v>x</v>
      </c>
      <c r="BM77" s="2" t="str">
        <f t="shared" si="13"/>
        <v/>
      </c>
    </row>
    <row r="78" spans="1:65" s="2" customFormat="1" ht="28.8" x14ac:dyDescent="0.3">
      <c r="A78" s="2" t="s">
        <v>202</v>
      </c>
      <c r="B78" s="18" t="s">
        <v>147</v>
      </c>
      <c r="C78" s="5" t="s">
        <v>261</v>
      </c>
      <c r="D78" s="7">
        <f t="shared" si="11"/>
        <v>2147483650</v>
      </c>
      <c r="E78" s="10">
        <f t="shared" si="12"/>
        <v>2</v>
      </c>
      <c r="G78" s="2" t="s">
        <v>11</v>
      </c>
      <c r="AK78" s="2" t="s">
        <v>11</v>
      </c>
      <c r="BA78" s="2" t="str">
        <f t="shared" si="13"/>
        <v/>
      </c>
      <c r="BB78" s="2" t="str">
        <f t="shared" si="13"/>
        <v/>
      </c>
      <c r="BC78" s="2" t="str">
        <f t="shared" si="13"/>
        <v/>
      </c>
      <c r="BD78" s="2" t="str">
        <f t="shared" si="13"/>
        <v/>
      </c>
      <c r="BE78" s="2" t="str">
        <f t="shared" si="13"/>
        <v/>
      </c>
      <c r="BF78" s="2" t="str">
        <f t="shared" si="13"/>
        <v/>
      </c>
      <c r="BG78" s="2" t="str">
        <f t="shared" si="13"/>
        <v/>
      </c>
      <c r="BH78" s="2" t="str">
        <f t="shared" si="13"/>
        <v/>
      </c>
      <c r="BI78" s="2" t="str">
        <f t="shared" si="13"/>
        <v>x</v>
      </c>
      <c r="BJ78" s="2" t="str">
        <f t="shared" si="13"/>
        <v/>
      </c>
      <c r="BK78" s="2" t="str">
        <f t="shared" si="13"/>
        <v>x</v>
      </c>
      <c r="BL78" s="2" t="str">
        <f t="shared" si="13"/>
        <v/>
      </c>
      <c r="BM78" s="2" t="str">
        <f t="shared" si="13"/>
        <v/>
      </c>
    </row>
    <row r="79" spans="1:65" s="2" customFormat="1" x14ac:dyDescent="0.3">
      <c r="A79" s="2" t="s">
        <v>203</v>
      </c>
      <c r="B79" s="18" t="s">
        <v>57</v>
      </c>
      <c r="C79" s="5" t="s">
        <v>262</v>
      </c>
      <c r="D79" s="7">
        <f t="shared" si="11"/>
        <v>101</v>
      </c>
      <c r="E79" s="10">
        <f t="shared" si="12"/>
        <v>4</v>
      </c>
      <c r="F79" s="2" t="s">
        <v>11</v>
      </c>
      <c r="H79" s="2" t="s">
        <v>11</v>
      </c>
      <c r="K79" s="2" t="s">
        <v>11</v>
      </c>
      <c r="L79" s="2" t="s">
        <v>11</v>
      </c>
      <c r="BA79" s="2" t="str">
        <f t="shared" si="13"/>
        <v/>
      </c>
      <c r="BB79" s="2" t="str">
        <f t="shared" si="13"/>
        <v>x</v>
      </c>
      <c r="BC79" s="2" t="str">
        <f t="shared" si="13"/>
        <v/>
      </c>
      <c r="BD79" s="2" t="str">
        <f t="shared" si="13"/>
        <v>x</v>
      </c>
      <c r="BE79" s="2" t="str">
        <f t="shared" si="13"/>
        <v/>
      </c>
      <c r="BF79" s="2" t="str">
        <f t="shared" si="13"/>
        <v>x</v>
      </c>
      <c r="BG79" s="2" t="str">
        <f t="shared" si="13"/>
        <v/>
      </c>
      <c r="BH79" s="2" t="str">
        <f t="shared" si="13"/>
        <v>x</v>
      </c>
      <c r="BI79" s="2" t="str">
        <f t="shared" si="13"/>
        <v/>
      </c>
      <c r="BJ79" s="2" t="str">
        <f t="shared" si="13"/>
        <v/>
      </c>
      <c r="BK79" s="2" t="str">
        <f t="shared" si="13"/>
        <v/>
      </c>
      <c r="BL79" s="2" t="str">
        <f t="shared" si="13"/>
        <v/>
      </c>
      <c r="BM79" s="2" t="str">
        <f t="shared" si="13"/>
        <v/>
      </c>
    </row>
    <row r="80" spans="1:65" s="2" customFormat="1" ht="28.8" x14ac:dyDescent="0.3">
      <c r="A80" s="2" t="s">
        <v>204</v>
      </c>
      <c r="B80" s="18" t="s">
        <v>205</v>
      </c>
      <c r="C80" s="5" t="s">
        <v>263</v>
      </c>
      <c r="D80" s="7">
        <f t="shared" si="11"/>
        <v>292057776128</v>
      </c>
      <c r="E80" s="10">
        <f t="shared" si="12"/>
        <v>2</v>
      </c>
      <c r="AN80" s="2" t="s">
        <v>11</v>
      </c>
      <c r="AR80" s="2" t="s">
        <v>11</v>
      </c>
      <c r="BA80" s="2" t="str">
        <f t="shared" si="13"/>
        <v/>
      </c>
      <c r="BB80" s="2" t="str">
        <f t="shared" si="13"/>
        <v/>
      </c>
      <c r="BC80" s="2" t="str">
        <f t="shared" si="13"/>
        <v>x</v>
      </c>
      <c r="BD80" s="2" t="str">
        <f t="shared" si="13"/>
        <v/>
      </c>
      <c r="BE80" s="2" t="str">
        <f t="shared" si="13"/>
        <v/>
      </c>
      <c r="BF80" s="2" t="str">
        <f t="shared" si="13"/>
        <v/>
      </c>
      <c r="BG80" s="2" t="str">
        <f t="shared" si="13"/>
        <v/>
      </c>
      <c r="BH80" s="2" t="str">
        <f t="shared" si="13"/>
        <v/>
      </c>
      <c r="BI80" s="2" t="str">
        <f t="shared" si="13"/>
        <v/>
      </c>
      <c r="BJ80" s="2" t="str">
        <f t="shared" si="13"/>
        <v/>
      </c>
      <c r="BK80" s="2" t="str">
        <f t="shared" si="13"/>
        <v/>
      </c>
      <c r="BL80" s="2" t="str">
        <f t="shared" si="13"/>
        <v>x</v>
      </c>
      <c r="BM80" s="2" t="str">
        <f t="shared" si="13"/>
        <v/>
      </c>
    </row>
    <row r="81" spans="1:66" s="2" customFormat="1" x14ac:dyDescent="0.3">
      <c r="A81" s="2" t="s">
        <v>206</v>
      </c>
      <c r="B81" s="18" t="s">
        <v>147</v>
      </c>
      <c r="C81" s="5" t="s">
        <v>264</v>
      </c>
      <c r="D81" s="7">
        <f t="shared" si="11"/>
        <v>2147484165</v>
      </c>
      <c r="E81" s="10">
        <f t="shared" si="12"/>
        <v>4</v>
      </c>
      <c r="F81" s="2" t="s">
        <v>11</v>
      </c>
      <c r="H81" s="2" t="s">
        <v>11</v>
      </c>
      <c r="O81" s="2" t="s">
        <v>11</v>
      </c>
      <c r="AK81" s="2" t="s">
        <v>11</v>
      </c>
      <c r="BA81" s="2" t="str">
        <f t="shared" si="13"/>
        <v/>
      </c>
      <c r="BB81" s="2" t="str">
        <f t="shared" si="13"/>
        <v/>
      </c>
      <c r="BC81" s="2" t="str">
        <f t="shared" si="13"/>
        <v/>
      </c>
      <c r="BD81" s="2" t="str">
        <f t="shared" si="13"/>
        <v>x</v>
      </c>
      <c r="BE81" s="2" t="str">
        <f t="shared" si="13"/>
        <v/>
      </c>
      <c r="BF81" s="2" t="str">
        <f t="shared" si="13"/>
        <v>x</v>
      </c>
      <c r="BG81" s="2" t="str">
        <f t="shared" si="13"/>
        <v>x</v>
      </c>
      <c r="BH81" s="2" t="str">
        <f t="shared" si="13"/>
        <v/>
      </c>
      <c r="BI81" s="2" t="str">
        <f t="shared" si="13"/>
        <v/>
      </c>
      <c r="BJ81" s="2" t="str">
        <f t="shared" si="13"/>
        <v/>
      </c>
      <c r="BK81" s="2" t="str">
        <f t="shared" si="13"/>
        <v>x</v>
      </c>
      <c r="BL81" s="2" t="str">
        <f t="shared" si="13"/>
        <v/>
      </c>
      <c r="BM81" s="2" t="str">
        <f t="shared" si="13"/>
        <v/>
      </c>
    </row>
    <row r="82" spans="1:66" s="2" customFormat="1" x14ac:dyDescent="0.3">
      <c r="A82" s="2" t="s">
        <v>207</v>
      </c>
      <c r="B82" s="18" t="s">
        <v>147</v>
      </c>
      <c r="C82" s="5" t="s">
        <v>265</v>
      </c>
      <c r="D82" s="7">
        <f t="shared" si="11"/>
        <v>4026531846</v>
      </c>
      <c r="E82" s="10">
        <f t="shared" si="12"/>
        <v>6</v>
      </c>
      <c r="G82" s="2" t="s">
        <v>11</v>
      </c>
      <c r="H82" s="2" t="s">
        <v>11</v>
      </c>
      <c r="AH82" s="2" t="s">
        <v>11</v>
      </c>
      <c r="AI82" s="2" t="s">
        <v>11</v>
      </c>
      <c r="AJ82" s="2" t="s">
        <v>11</v>
      </c>
      <c r="AK82" s="2" t="s">
        <v>11</v>
      </c>
      <c r="BA82" s="2" t="str">
        <f t="shared" si="13"/>
        <v/>
      </c>
      <c r="BB82" s="2" t="str">
        <f t="shared" si="13"/>
        <v>x</v>
      </c>
      <c r="BC82" s="2" t="str">
        <f t="shared" si="13"/>
        <v/>
      </c>
      <c r="BD82" s="2" t="str">
        <f t="shared" si="13"/>
        <v/>
      </c>
      <c r="BE82" s="2" t="str">
        <f t="shared" si="13"/>
        <v/>
      </c>
      <c r="BF82" s="2" t="str">
        <f t="shared" si="13"/>
        <v>KO</v>
      </c>
      <c r="BG82" s="2" t="str">
        <f t="shared" si="13"/>
        <v/>
      </c>
      <c r="BH82" s="2" t="str">
        <f t="shared" si="13"/>
        <v/>
      </c>
      <c r="BI82" s="2" t="str">
        <f t="shared" si="13"/>
        <v>x</v>
      </c>
      <c r="BJ82" s="2" t="str">
        <f t="shared" si="13"/>
        <v/>
      </c>
      <c r="BK82" s="2" t="str">
        <f t="shared" si="13"/>
        <v>x</v>
      </c>
      <c r="BL82" s="2" t="str">
        <f t="shared" si="13"/>
        <v/>
      </c>
      <c r="BM82" s="2" t="str">
        <f t="shared" si="13"/>
        <v/>
      </c>
    </row>
    <row r="83" spans="1:66" s="2" customFormat="1" ht="28.8" x14ac:dyDescent="0.3">
      <c r="A83" s="2" t="s">
        <v>208</v>
      </c>
      <c r="B83" s="18" t="s">
        <v>209</v>
      </c>
      <c r="C83" s="5" t="s">
        <v>268</v>
      </c>
      <c r="D83" s="7">
        <f t="shared" si="11"/>
        <v>292057776128</v>
      </c>
      <c r="E83" s="10">
        <f t="shared" si="12"/>
        <v>2</v>
      </c>
      <c r="AN83" s="2" t="s">
        <v>11</v>
      </c>
      <c r="AR83" s="2" t="s">
        <v>11</v>
      </c>
      <c r="BA83" s="2" t="str">
        <f t="shared" si="13"/>
        <v/>
      </c>
      <c r="BB83" s="2" t="str">
        <f t="shared" si="13"/>
        <v/>
      </c>
      <c r="BC83" s="2" t="str">
        <f t="shared" si="13"/>
        <v>x</v>
      </c>
      <c r="BD83" s="2" t="str">
        <f t="shared" si="13"/>
        <v/>
      </c>
      <c r="BE83" s="2" t="str">
        <f t="shared" si="13"/>
        <v/>
      </c>
      <c r="BF83" s="2" t="str">
        <f t="shared" si="13"/>
        <v/>
      </c>
      <c r="BG83" s="2" t="str">
        <f t="shared" si="13"/>
        <v/>
      </c>
      <c r="BH83" s="2" t="str">
        <f t="shared" si="13"/>
        <v/>
      </c>
      <c r="BI83" s="2" t="str">
        <f t="shared" si="13"/>
        <v/>
      </c>
      <c r="BJ83" s="2" t="str">
        <f t="shared" si="13"/>
        <v/>
      </c>
      <c r="BK83" s="2" t="str">
        <f t="shared" si="13"/>
        <v/>
      </c>
      <c r="BL83" s="2" t="str">
        <f t="shared" si="13"/>
        <v>x</v>
      </c>
      <c r="BM83" s="2" t="str">
        <f t="shared" si="13"/>
        <v/>
      </c>
    </row>
    <row r="84" spans="1:66" s="2" customFormat="1" x14ac:dyDescent="0.3">
      <c r="A84" s="2" t="s">
        <v>210</v>
      </c>
      <c r="B84" s="18" t="s">
        <v>211</v>
      </c>
      <c r="C84" s="5" t="s">
        <v>269</v>
      </c>
      <c r="D84" s="7">
        <f t="shared" si="11"/>
        <v>17179869192</v>
      </c>
      <c r="E84" s="10">
        <f t="shared" si="12"/>
        <v>2</v>
      </c>
      <c r="I84" s="2" t="s">
        <v>11</v>
      </c>
      <c r="AN84" s="2" t="s">
        <v>11</v>
      </c>
      <c r="BA84" s="2" t="str">
        <f t="shared" si="13"/>
        <v/>
      </c>
      <c r="BB84" s="2" t="str">
        <f t="shared" si="13"/>
        <v/>
      </c>
      <c r="BC84" s="2" t="str">
        <f t="shared" si="13"/>
        <v/>
      </c>
      <c r="BD84" s="2" t="str">
        <f t="shared" si="13"/>
        <v/>
      </c>
      <c r="BE84" s="2" t="str">
        <f t="shared" si="13"/>
        <v>x</v>
      </c>
      <c r="BF84" s="2" t="str">
        <f t="shared" si="13"/>
        <v/>
      </c>
      <c r="BG84" s="2" t="str">
        <f t="shared" si="13"/>
        <v/>
      </c>
      <c r="BH84" s="2" t="str">
        <f t="shared" si="13"/>
        <v/>
      </c>
      <c r="BI84" s="2" t="str">
        <f t="shared" si="13"/>
        <v/>
      </c>
      <c r="BJ84" s="2" t="str">
        <f t="shared" si="13"/>
        <v/>
      </c>
      <c r="BK84" s="2" t="str">
        <f t="shared" si="13"/>
        <v/>
      </c>
      <c r="BL84" s="2" t="str">
        <f t="shared" si="13"/>
        <v>x</v>
      </c>
      <c r="BM84" s="2" t="str">
        <f t="shared" si="13"/>
        <v/>
      </c>
    </row>
    <row r="85" spans="1:66" s="2" customFormat="1" x14ac:dyDescent="0.3">
      <c r="A85" s="2" t="s">
        <v>212</v>
      </c>
      <c r="B85" s="18" t="s">
        <v>147</v>
      </c>
      <c r="C85" s="5" t="s">
        <v>270</v>
      </c>
      <c r="D85" s="7">
        <f t="shared" si="11"/>
        <v>2684354578</v>
      </c>
      <c r="E85" s="10">
        <f t="shared" si="12"/>
        <v>4</v>
      </c>
      <c r="G85" s="2" t="s">
        <v>11</v>
      </c>
      <c r="J85" s="2" t="s">
        <v>11</v>
      </c>
      <c r="AI85" s="2" t="s">
        <v>11</v>
      </c>
      <c r="AK85" s="2" t="s">
        <v>11</v>
      </c>
      <c r="BA85" s="2" t="str">
        <f t="shared" si="13"/>
        <v/>
      </c>
      <c r="BB85" s="2" t="str">
        <f t="shared" si="13"/>
        <v/>
      </c>
      <c r="BC85" s="2" t="str">
        <f t="shared" si="13"/>
        <v/>
      </c>
      <c r="BD85" s="2" t="str">
        <f t="shared" si="13"/>
        <v/>
      </c>
      <c r="BE85" s="2" t="str">
        <f t="shared" si="13"/>
        <v/>
      </c>
      <c r="BF85" s="2" t="str">
        <f t="shared" si="13"/>
        <v/>
      </c>
      <c r="BG85" s="2" t="str">
        <f t="shared" si="13"/>
        <v/>
      </c>
      <c r="BH85" s="2" t="str">
        <f t="shared" si="13"/>
        <v/>
      </c>
      <c r="BI85" s="2" t="str">
        <f t="shared" si="13"/>
        <v>x</v>
      </c>
      <c r="BJ85" s="2" t="str">
        <f t="shared" si="13"/>
        <v>x</v>
      </c>
      <c r="BK85" s="2" t="str">
        <f t="shared" si="13"/>
        <v>x</v>
      </c>
      <c r="BL85" s="2" t="str">
        <f t="shared" si="13"/>
        <v/>
      </c>
      <c r="BM85" s="2" t="str">
        <f t="shared" si="13"/>
        <v/>
      </c>
    </row>
    <row r="86" spans="1:66" s="2" customFormat="1" x14ac:dyDescent="0.3">
      <c r="A86" s="2" t="s">
        <v>213</v>
      </c>
      <c r="B86" s="18" t="s">
        <v>174</v>
      </c>
      <c r="C86" s="5" t="s">
        <v>271</v>
      </c>
      <c r="D86" s="7">
        <f t="shared" si="11"/>
        <v>83751864063</v>
      </c>
      <c r="E86" s="10">
        <f t="shared" si="12"/>
        <v>14</v>
      </c>
      <c r="F86" s="2" t="s">
        <v>11</v>
      </c>
      <c r="G86" s="2" t="s">
        <v>11</v>
      </c>
      <c r="H86" s="2" t="s">
        <v>11</v>
      </c>
      <c r="I86" s="2" t="s">
        <v>11</v>
      </c>
      <c r="J86" s="2" t="s">
        <v>11</v>
      </c>
      <c r="K86" s="2" t="s">
        <v>11</v>
      </c>
      <c r="L86" s="2" t="s">
        <v>11</v>
      </c>
      <c r="M86" s="2" t="s">
        <v>11</v>
      </c>
      <c r="O86" s="2" t="s">
        <v>11</v>
      </c>
      <c r="P86" s="2" t="s">
        <v>11</v>
      </c>
      <c r="AK86" s="2" t="s">
        <v>11</v>
      </c>
      <c r="AL86" s="2" t="s">
        <v>11</v>
      </c>
      <c r="AM86" s="2" t="s">
        <v>11</v>
      </c>
      <c r="AP86" s="2" t="s">
        <v>11</v>
      </c>
      <c r="BA86" s="2" t="str">
        <f t="shared" ref="BA86:BM86" si="14">IF(_xlfn.BITAND(BA$3,$D86)=0,"",IF(LOOKUP(_xlfn.BITAND(BA$3,$D86),$F$3:$AY$3)=_xlfn.BITAND(BA$3,$D86),"x","KO"))</f>
        <v>x</v>
      </c>
      <c r="BB86" s="2" t="str">
        <f t="shared" si="14"/>
        <v>KO</v>
      </c>
      <c r="BC86" s="2" t="str">
        <f t="shared" si="14"/>
        <v>x</v>
      </c>
      <c r="BD86" s="2" t="str">
        <f t="shared" si="14"/>
        <v>x</v>
      </c>
      <c r="BE86" s="2" t="str">
        <f t="shared" si="14"/>
        <v>x</v>
      </c>
      <c r="BF86" s="2" t="str">
        <f t="shared" si="14"/>
        <v>x</v>
      </c>
      <c r="BG86" s="2" t="str">
        <f t="shared" si="14"/>
        <v>KO</v>
      </c>
      <c r="BH86" s="2" t="str">
        <f t="shared" si="14"/>
        <v>x</v>
      </c>
      <c r="BI86" s="2" t="str">
        <f t="shared" si="14"/>
        <v>x</v>
      </c>
      <c r="BJ86" s="2" t="str">
        <f t="shared" si="14"/>
        <v>x</v>
      </c>
      <c r="BK86" s="2" t="str">
        <f t="shared" si="14"/>
        <v>x</v>
      </c>
      <c r="BL86" s="2" t="str">
        <f t="shared" si="14"/>
        <v>x</v>
      </c>
      <c r="BM86" s="2" t="str">
        <f t="shared" si="14"/>
        <v/>
      </c>
    </row>
    <row r="90" spans="1:66" x14ac:dyDescent="0.3">
      <c r="B90" s="16" t="s">
        <v>81</v>
      </c>
      <c r="C90" s="73" t="s">
        <v>272</v>
      </c>
      <c r="D90" s="73"/>
      <c r="E90" s="73"/>
      <c r="F90" s="2">
        <f>IF(F$104=0,0,IF(F$104=1,1,-1))</f>
        <v>1</v>
      </c>
      <c r="G90" s="2">
        <f t="shared" ref="G90:AY90" si="15">IF(G$104=0,0,IF(G$104=1,1,-1))</f>
        <v>1</v>
      </c>
      <c r="H90" s="2">
        <f t="shared" si="15"/>
        <v>1</v>
      </c>
      <c r="I90" s="2">
        <f t="shared" si="15"/>
        <v>1</v>
      </c>
      <c r="J90" s="2">
        <f t="shared" si="15"/>
        <v>1</v>
      </c>
      <c r="K90" s="2">
        <f t="shared" si="15"/>
        <v>1</v>
      </c>
      <c r="L90" s="2">
        <f t="shared" si="15"/>
        <v>1</v>
      </c>
      <c r="M90" s="2">
        <f t="shared" si="15"/>
        <v>1</v>
      </c>
      <c r="N90" s="2">
        <f t="shared" si="15"/>
        <v>1</v>
      </c>
      <c r="O90" s="2">
        <f t="shared" si="15"/>
        <v>1</v>
      </c>
      <c r="P90" s="2">
        <f t="shared" si="15"/>
        <v>1</v>
      </c>
      <c r="Q90" s="2">
        <f t="shared" si="15"/>
        <v>1</v>
      </c>
      <c r="R90" s="2">
        <f t="shared" si="15"/>
        <v>1</v>
      </c>
      <c r="S90" s="2">
        <f t="shared" si="15"/>
        <v>1</v>
      </c>
      <c r="T90" s="2">
        <f t="shared" si="15"/>
        <v>1</v>
      </c>
      <c r="U90" s="2">
        <f t="shared" si="15"/>
        <v>1</v>
      </c>
      <c r="V90" s="2">
        <f t="shared" si="15"/>
        <v>1</v>
      </c>
      <c r="W90" s="2">
        <f t="shared" si="15"/>
        <v>1</v>
      </c>
      <c r="X90" s="2">
        <f t="shared" si="15"/>
        <v>1</v>
      </c>
      <c r="Y90" s="2">
        <f t="shared" si="15"/>
        <v>1</v>
      </c>
      <c r="Z90" s="2">
        <f t="shared" si="15"/>
        <v>1</v>
      </c>
      <c r="AA90" s="2">
        <f t="shared" si="15"/>
        <v>1</v>
      </c>
      <c r="AB90" s="2">
        <f t="shared" si="15"/>
        <v>1</v>
      </c>
      <c r="AC90" s="2">
        <f t="shared" si="15"/>
        <v>1</v>
      </c>
      <c r="AD90" s="2">
        <f t="shared" si="15"/>
        <v>1</v>
      </c>
      <c r="AE90" s="2">
        <f t="shared" si="15"/>
        <v>1</v>
      </c>
      <c r="AF90" s="2">
        <f t="shared" si="15"/>
        <v>1</v>
      </c>
      <c r="AG90" s="2">
        <f t="shared" si="15"/>
        <v>-1</v>
      </c>
      <c r="AH90" s="2">
        <f t="shared" si="15"/>
        <v>1</v>
      </c>
      <c r="AI90" s="2">
        <f t="shared" si="15"/>
        <v>0</v>
      </c>
      <c r="AJ90" s="2">
        <f t="shared" si="15"/>
        <v>1</v>
      </c>
      <c r="AK90" s="2">
        <f t="shared" si="15"/>
        <v>1</v>
      </c>
      <c r="AL90" s="2">
        <f t="shared" si="15"/>
        <v>1</v>
      </c>
      <c r="AM90" s="2">
        <f t="shared" si="15"/>
        <v>1</v>
      </c>
      <c r="AN90" s="2">
        <f t="shared" si="15"/>
        <v>1</v>
      </c>
      <c r="AO90" s="2">
        <f t="shared" si="15"/>
        <v>1</v>
      </c>
      <c r="AP90" s="2">
        <f t="shared" si="15"/>
        <v>1</v>
      </c>
      <c r="AQ90" s="2">
        <f t="shared" si="15"/>
        <v>1</v>
      </c>
      <c r="AR90" s="2">
        <f t="shared" si="15"/>
        <v>1</v>
      </c>
      <c r="AS90" s="2">
        <f t="shared" si="15"/>
        <v>1</v>
      </c>
      <c r="AT90" s="2">
        <f t="shared" si="15"/>
        <v>1</v>
      </c>
      <c r="AU90" s="2">
        <f t="shared" si="15"/>
        <v>1</v>
      </c>
      <c r="AV90" s="2">
        <f t="shared" si="15"/>
        <v>0</v>
      </c>
      <c r="AW90" s="2">
        <f t="shared" si="15"/>
        <v>0</v>
      </c>
      <c r="AX90" s="2">
        <f t="shared" si="15"/>
        <v>0</v>
      </c>
      <c r="AY90" s="2">
        <f t="shared" si="15"/>
        <v>0</v>
      </c>
    </row>
    <row r="91" spans="1:66" s="2" customFormat="1" x14ac:dyDescent="0.3">
      <c r="B91" s="20" t="s">
        <v>275</v>
      </c>
      <c r="C91" s="9"/>
      <c r="D91" s="7">
        <f t="shared" ref="D91:D103" si="16">SUMIF(F91:AY91,"x",$F$3:$AY$3)</f>
        <v>1103806595072</v>
      </c>
      <c r="E91" s="10">
        <f t="shared" ref="E91:E103" si="17">COUNTIF(F91:AY91,"x")</f>
        <v>2</v>
      </c>
      <c r="AL91" s="2" t="s">
        <v>11</v>
      </c>
      <c r="AT91" s="2" t="s">
        <v>11</v>
      </c>
      <c r="BN91" s="17" t="str">
        <f t="shared" ref="BN91:BN103" si="18">IF(F91="x",$F$5&amp;" | ","")&amp;IF(G91="x",$G$5&amp;" | ","")&amp;IF(H91="x",$H$5&amp;" | ","")&amp;IF(I91="x",$I$5&amp;" | ","")&amp;IF(J91="x",$J$5&amp;" | ","")&amp;IF(K91="x",$K$5&amp;" | ","")&amp;IF(L91="x",$L$5&amp;" | ","")&amp;IF(M91="x",$M$5&amp;" | ","")&amp;IF(N91="x",$N$5&amp;" | ","")&amp;IF(O91="x",$O$5&amp;" | ","")&amp;IF(P91="x",$P$5&amp;" | ","")&amp;IF(Q91="x",$Q$5&amp;" | ","")&amp;IF(R91="x",$R$5&amp;" | ","")&amp;IF(S91="x",$S$5&amp;" | ","")&amp;IF(T91="x",$T$5&amp;" | ","")&amp;IF(U91="x",$U$5&amp;" | ","")&amp;IF(V91="x",$V$5&amp;" | ","")&amp;IF(W91="x",$W$5&amp;" | ","")&amp;IF(X91="x",$X$5&amp;" | ","")&amp;IF(Y91="x",$Y$5&amp;" | ","")&amp;IF(Z91="x",$Z$5&amp;" | ","")&amp;IF(AA91="x",$AA$5&amp;" | ","")&amp;IF(AB91="x",$AB$5&amp;" | ","")&amp;IF(AC91="x",$AC$5&amp;" | ","")&amp;IF(AD91="x",$AD$5&amp;" | ","")&amp;IF(AE91="x",$AE$5&amp;" | ","")&amp;IF(AF91="x",$AF$5&amp;" | ","")&amp;IF(AG91="x",$AG$5&amp;" | ","")&amp;IF(AH91="x",$AH$5&amp;" | ","")&amp;IF(AI91="x",$AI$5&amp;" | ","")&amp;IF(AJ91="x",$AJ$5&amp;" | ","")&amp;IF(AK91="x",$AK$5&amp;" | ","")&amp;IF(AL91="x",$AL$5&amp;" | ","")&amp;IF(AM91="x",$AM$5&amp;" | ","")&amp;IF(AN91="x",$AN$5&amp;" | ","")&amp;IF(AO91="x",$AO$5&amp;" | ","")&amp;IF(AP91="x",$AP$5&amp;" | ","")&amp;IF(AQ91="x",$AQ$5&amp;" | ","")&amp;IF(AR91="x",$AR$5&amp;" | ","")&amp;IF(AS91="x",$AS$5&amp;" | ","")&amp;IF(AT91="x",$AT$5&amp;" | ","")&amp;IF(AU91="x",$AU$5&amp;" | ","")&amp;IF(AV91="x",$AV$5&amp;" | ","")&amp;IF(AW91="x",$AW$5&amp;" | ","")&amp;IF(AX91="x",$AX$5&amp;" | ","")&amp;IF(AY91="x",$AY$5&amp;" | ","")</f>
        <v xml:space="preserve">Rosemonde Gérard | Rosine | </v>
      </c>
    </row>
    <row r="92" spans="1:66" s="2" customFormat="1" x14ac:dyDescent="0.3">
      <c r="B92" s="20" t="s">
        <v>276</v>
      </c>
      <c r="C92" s="9"/>
      <c r="D92" s="7">
        <f t="shared" si="16"/>
        <v>490751008</v>
      </c>
      <c r="E92" s="10">
        <f t="shared" si="17"/>
        <v>8</v>
      </c>
      <c r="K92" s="2" t="s">
        <v>11</v>
      </c>
      <c r="P92" s="2" t="s">
        <v>11</v>
      </c>
      <c r="T92" s="2" t="s">
        <v>11</v>
      </c>
      <c r="AB92" s="2" t="s">
        <v>11</v>
      </c>
      <c r="AD92" s="2" t="s">
        <v>11</v>
      </c>
      <c r="AF92" s="2" t="s">
        <v>11</v>
      </c>
      <c r="AG92" s="2" t="s">
        <v>11</v>
      </c>
      <c r="AH92" s="2" t="s">
        <v>11</v>
      </c>
      <c r="BN92" s="17" t="str">
        <f t="shared" si="18"/>
        <v xml:space="preserve">Ange Floury | Jules Clarétie | Antoine Lumière | Le chauffeur | Le vieux critique | Le client | Le journaliste | Lignière / Carbon | </v>
      </c>
    </row>
    <row r="93" spans="1:66" s="2" customFormat="1" x14ac:dyDescent="0.3">
      <c r="B93" s="20" t="s">
        <v>277</v>
      </c>
      <c r="C93" s="9"/>
      <c r="D93" s="7">
        <f t="shared" si="16"/>
        <v>317827579904</v>
      </c>
      <c r="E93" s="10">
        <f t="shared" si="17"/>
        <v>3</v>
      </c>
      <c r="AM93" s="2" t="s">
        <v>11</v>
      </c>
      <c r="AO93" s="2" t="s">
        <v>11</v>
      </c>
      <c r="AR93" s="2" t="s">
        <v>11</v>
      </c>
      <c r="BN93" s="17" t="str">
        <f t="shared" si="18"/>
        <v xml:space="preserve">Maria Legault | Jaqueline | L'habilleuse | </v>
      </c>
    </row>
    <row r="94" spans="1:66" s="2" customFormat="1" x14ac:dyDescent="0.3">
      <c r="B94" s="20" t="s">
        <v>278</v>
      </c>
      <c r="C94" s="9"/>
      <c r="D94" s="7">
        <f t="shared" si="16"/>
        <v>1</v>
      </c>
      <c r="E94" s="10">
        <f t="shared" si="17"/>
        <v>1</v>
      </c>
      <c r="F94" s="2" t="s">
        <v>11</v>
      </c>
      <c r="BN94" s="17" t="str">
        <f t="shared" si="18"/>
        <v xml:space="preserve">Edmond Rostand | </v>
      </c>
    </row>
    <row r="95" spans="1:66" s="2" customFormat="1" x14ac:dyDescent="0.3">
      <c r="B95" s="20" t="s">
        <v>279</v>
      </c>
      <c r="C95" s="9"/>
      <c r="D95" s="7">
        <f t="shared" si="16"/>
        <v>134283272</v>
      </c>
      <c r="E95" s="10">
        <f t="shared" si="17"/>
        <v>3</v>
      </c>
      <c r="I95" s="2" t="s">
        <v>11</v>
      </c>
      <c r="V95" s="2" t="s">
        <v>11</v>
      </c>
      <c r="AG95" s="2" t="s">
        <v>11</v>
      </c>
      <c r="BN95" s="17" t="str">
        <f t="shared" si="18"/>
        <v xml:space="preserve">M. Honoré | Le Vieux cabot | Le journaliste | </v>
      </c>
    </row>
    <row r="96" spans="1:66" s="2" customFormat="1" x14ac:dyDescent="0.3">
      <c r="B96" s="20" t="s">
        <v>280</v>
      </c>
      <c r="C96" s="9"/>
      <c r="D96" s="7">
        <f t="shared" si="16"/>
        <v>1107296260</v>
      </c>
      <c r="E96" s="10">
        <f t="shared" si="17"/>
        <v>3</v>
      </c>
      <c r="H96" s="2" t="s">
        <v>11</v>
      </c>
      <c r="AE96" s="2" t="s">
        <v>11</v>
      </c>
      <c r="AJ96" s="2" t="s">
        <v>11</v>
      </c>
      <c r="BN96" s="17" t="str">
        <f t="shared" si="18"/>
        <v xml:space="preserve">Léo Volny | Le spectateur | Un cadet | </v>
      </c>
    </row>
    <row r="97" spans="2:66" s="2" customFormat="1" x14ac:dyDescent="0.3">
      <c r="B97" s="20" t="s">
        <v>281</v>
      </c>
      <c r="C97" s="9"/>
      <c r="D97" s="7">
        <f t="shared" si="16"/>
        <v>8432256</v>
      </c>
      <c r="E97" s="10">
        <f t="shared" si="17"/>
        <v>6</v>
      </c>
      <c r="M97" s="2" t="s">
        <v>11</v>
      </c>
      <c r="O97" s="2" t="s">
        <v>11</v>
      </c>
      <c r="Q97" s="2" t="s">
        <v>11</v>
      </c>
      <c r="S97" s="2" t="s">
        <v>11</v>
      </c>
      <c r="U97" s="2" t="s">
        <v>11</v>
      </c>
      <c r="AC97" s="2" t="s">
        <v>11</v>
      </c>
      <c r="BN97" s="17" t="str">
        <f t="shared" si="18"/>
        <v xml:space="preserve">Georges Feydeau | Lucien | Anton Tchekhov | Georges Méliès | Maurice Ravel | Le contrôleur | </v>
      </c>
    </row>
    <row r="98" spans="2:66" s="2" customFormat="1" x14ac:dyDescent="0.3">
      <c r="B98" s="20" t="s">
        <v>282</v>
      </c>
      <c r="C98" s="9"/>
      <c r="D98" s="7">
        <f t="shared" si="16"/>
        <v>1704000</v>
      </c>
      <c r="E98" s="10">
        <f t="shared" si="17"/>
        <v>4</v>
      </c>
      <c r="L98" s="2" t="s">
        <v>11</v>
      </c>
      <c r="W98" s="2" t="s">
        <v>11</v>
      </c>
      <c r="Y98" s="2" t="s">
        <v>11</v>
      </c>
      <c r="Z98" s="2" t="s">
        <v>11</v>
      </c>
      <c r="BN98" s="17" t="str">
        <f t="shared" si="18"/>
        <v xml:space="preserve">Marcel Floury | Le costumier | Le réceptionniste | Le directeur | </v>
      </c>
    </row>
    <row r="99" spans="2:66" s="2" customFormat="1" x14ac:dyDescent="0.3">
      <c r="B99" s="20" t="s">
        <v>283</v>
      </c>
      <c r="C99" s="9"/>
      <c r="D99" s="7">
        <f t="shared" si="16"/>
        <v>4098</v>
      </c>
      <c r="E99" s="10">
        <f t="shared" si="17"/>
        <v>2</v>
      </c>
      <c r="G99" s="2" t="s">
        <v>11</v>
      </c>
      <c r="R99" s="2" t="s">
        <v>11</v>
      </c>
      <c r="BN99" s="17" t="str">
        <f t="shared" si="18"/>
        <v xml:space="preserve">Constant Coquelin | Constantin Stanislavski | </v>
      </c>
    </row>
    <row r="100" spans="2:66" s="2" customFormat="1" x14ac:dyDescent="0.3">
      <c r="B100" s="20" t="s">
        <v>284</v>
      </c>
      <c r="C100" s="9"/>
      <c r="D100" s="7">
        <f t="shared" si="16"/>
        <v>2359568</v>
      </c>
      <c r="E100" s="10">
        <f t="shared" si="17"/>
        <v>4</v>
      </c>
      <c r="J100" s="2" t="s">
        <v>11</v>
      </c>
      <c r="N100" s="2" t="s">
        <v>11</v>
      </c>
      <c r="X100" s="2" t="s">
        <v>11</v>
      </c>
      <c r="AA100" s="2" t="s">
        <v>11</v>
      </c>
      <c r="BN100" s="17" t="str">
        <f t="shared" si="18"/>
        <v xml:space="preserve">Jean Coquelin | Georges Courteline | L'huissier | L'employé de la gare | </v>
      </c>
    </row>
    <row r="101" spans="2:66" s="2" customFormat="1" x14ac:dyDescent="0.3">
      <c r="B101" s="20" t="s">
        <v>285</v>
      </c>
      <c r="C101" s="9"/>
      <c r="D101" s="7">
        <f t="shared" si="16"/>
        <v>2201170739200</v>
      </c>
      <c r="E101" s="10">
        <f t="shared" si="17"/>
        <v>2</v>
      </c>
      <c r="AK101" s="2" t="s">
        <v>11</v>
      </c>
      <c r="AU101" s="2" t="s">
        <v>11</v>
      </c>
      <c r="BN101" s="17" t="str">
        <f t="shared" si="18"/>
        <v xml:space="preserve">Jeanne | Marceline | </v>
      </c>
    </row>
    <row r="102" spans="2:66" s="2" customFormat="1" x14ac:dyDescent="0.3">
      <c r="B102" s="20" t="s">
        <v>286</v>
      </c>
      <c r="C102" s="9"/>
      <c r="D102" s="7">
        <f t="shared" si="16"/>
        <v>773094113280</v>
      </c>
      <c r="E102" s="10">
        <f t="shared" si="17"/>
        <v>4</v>
      </c>
      <c r="AN102" s="2" t="s">
        <v>11</v>
      </c>
      <c r="AP102" s="2" t="s">
        <v>11</v>
      </c>
      <c r="AQ102" s="2" t="s">
        <v>11</v>
      </c>
      <c r="AS102" s="2" t="s">
        <v>11</v>
      </c>
      <c r="BN102" s="17" t="str">
        <f t="shared" si="18"/>
        <v xml:space="preserve">Sarah Bernhardt | Suzon | La vieille actrice | La serveuse | </v>
      </c>
    </row>
    <row r="103" spans="2:66" s="2" customFormat="1" x14ac:dyDescent="0.3">
      <c r="B103" s="22" t="s">
        <v>287</v>
      </c>
      <c r="C103" s="9"/>
      <c r="D103" s="7">
        <f t="shared" si="16"/>
        <v>0</v>
      </c>
      <c r="E103" s="10">
        <f t="shared" si="17"/>
        <v>0</v>
      </c>
      <c r="BN103" s="17" t="str">
        <f t="shared" si="18"/>
        <v/>
      </c>
    </row>
    <row r="104" spans="2:66" x14ac:dyDescent="0.3">
      <c r="B104" s="21" t="s">
        <v>80</v>
      </c>
      <c r="F104">
        <f>COUNTIF(F$91:F$103,"x")</f>
        <v>1</v>
      </c>
      <c r="G104">
        <f t="shared" ref="G104:AY104" si="19">COUNTIF(G$91:G$103,"x")</f>
        <v>1</v>
      </c>
      <c r="H104">
        <f t="shared" si="19"/>
        <v>1</v>
      </c>
      <c r="I104">
        <f t="shared" si="19"/>
        <v>1</v>
      </c>
      <c r="J104">
        <f t="shared" si="19"/>
        <v>1</v>
      </c>
      <c r="K104">
        <f t="shared" si="19"/>
        <v>1</v>
      </c>
      <c r="L104">
        <f t="shared" si="19"/>
        <v>1</v>
      </c>
      <c r="M104">
        <f t="shared" si="19"/>
        <v>1</v>
      </c>
      <c r="N104">
        <f t="shared" si="19"/>
        <v>1</v>
      </c>
      <c r="O104">
        <f t="shared" si="19"/>
        <v>1</v>
      </c>
      <c r="P104">
        <f t="shared" si="19"/>
        <v>1</v>
      </c>
      <c r="Q104">
        <f t="shared" si="19"/>
        <v>1</v>
      </c>
      <c r="R104">
        <f t="shared" si="19"/>
        <v>1</v>
      </c>
      <c r="S104">
        <f t="shared" si="19"/>
        <v>1</v>
      </c>
      <c r="T104">
        <f t="shared" si="19"/>
        <v>1</v>
      </c>
      <c r="U104">
        <f t="shared" si="19"/>
        <v>1</v>
      </c>
      <c r="V104">
        <f t="shared" si="19"/>
        <v>1</v>
      </c>
      <c r="W104">
        <f t="shared" si="19"/>
        <v>1</v>
      </c>
      <c r="X104">
        <f t="shared" si="19"/>
        <v>1</v>
      </c>
      <c r="Y104">
        <f t="shared" si="19"/>
        <v>1</v>
      </c>
      <c r="Z104">
        <f t="shared" si="19"/>
        <v>1</v>
      </c>
      <c r="AA104">
        <f t="shared" si="19"/>
        <v>1</v>
      </c>
      <c r="AB104">
        <f t="shared" si="19"/>
        <v>1</v>
      </c>
      <c r="AC104">
        <f t="shared" si="19"/>
        <v>1</v>
      </c>
      <c r="AD104">
        <f t="shared" si="19"/>
        <v>1</v>
      </c>
      <c r="AE104">
        <f t="shared" si="19"/>
        <v>1</v>
      </c>
      <c r="AF104">
        <f t="shared" si="19"/>
        <v>1</v>
      </c>
      <c r="AG104">
        <f t="shared" si="19"/>
        <v>2</v>
      </c>
      <c r="AH104">
        <f t="shared" si="19"/>
        <v>1</v>
      </c>
      <c r="AI104">
        <f t="shared" si="19"/>
        <v>0</v>
      </c>
      <c r="AJ104">
        <f t="shared" si="19"/>
        <v>1</v>
      </c>
      <c r="AK104">
        <f t="shared" si="19"/>
        <v>1</v>
      </c>
      <c r="AL104">
        <f t="shared" si="19"/>
        <v>1</v>
      </c>
      <c r="AM104">
        <f t="shared" si="19"/>
        <v>1</v>
      </c>
      <c r="AN104">
        <f t="shared" si="19"/>
        <v>1</v>
      </c>
      <c r="AO104">
        <f t="shared" si="19"/>
        <v>1</v>
      </c>
      <c r="AP104">
        <f t="shared" si="19"/>
        <v>1</v>
      </c>
      <c r="AQ104">
        <f t="shared" si="19"/>
        <v>1</v>
      </c>
      <c r="AR104">
        <f t="shared" si="19"/>
        <v>1</v>
      </c>
      <c r="AS104">
        <f t="shared" si="19"/>
        <v>1</v>
      </c>
      <c r="AT104">
        <f t="shared" si="19"/>
        <v>1</v>
      </c>
      <c r="AU104">
        <f t="shared" si="19"/>
        <v>1</v>
      </c>
      <c r="AV104">
        <f t="shared" si="19"/>
        <v>0</v>
      </c>
      <c r="AW104">
        <f t="shared" si="19"/>
        <v>0</v>
      </c>
      <c r="AX104">
        <f t="shared" si="19"/>
        <v>0</v>
      </c>
      <c r="AY104">
        <f t="shared" si="19"/>
        <v>0</v>
      </c>
    </row>
  </sheetData>
  <mergeCells count="3">
    <mergeCell ref="A1:E1"/>
    <mergeCell ref="A4:E4"/>
    <mergeCell ref="C90:E90"/>
  </mergeCells>
  <conditionalFormatting sqref="F4:AG4 AK4:AY4">
    <cfRule type="iconSet" priority="58">
      <iconSet showValue="0">
        <cfvo type="percent" val="0"/>
        <cfvo type="num" val="0"/>
        <cfvo type="num" val="1"/>
      </iconSet>
    </cfRule>
  </conditionalFormatting>
  <conditionalFormatting sqref="F6:AY86">
    <cfRule type="cellIs" dxfId="4" priority="14" operator="equal">
      <formula>"x"</formula>
    </cfRule>
  </conditionalFormatting>
  <conditionalFormatting sqref="F90:AY90">
    <cfRule type="iconSet" priority="42">
      <iconSet showValue="0">
        <cfvo type="percent" val="0"/>
        <cfvo type="num" val="0"/>
        <cfvo type="num" val="1"/>
      </iconSet>
    </cfRule>
  </conditionalFormatting>
  <conditionalFormatting sqref="F91:AY103">
    <cfRule type="cellIs" dxfId="3" priority="13" operator="equal">
      <formula>"x"</formula>
    </cfRule>
  </conditionalFormatting>
  <conditionalFormatting sqref="AH4:AJ4">
    <cfRule type="iconSet" priority="47">
      <iconSet showValue="0">
        <cfvo type="percent" val="0"/>
        <cfvo type="num" val="0"/>
        <cfvo type="num" val="1"/>
      </iconSet>
    </cfRule>
  </conditionalFormatting>
  <conditionalFormatting sqref="BA4:BE4 BH4:BM4">
    <cfRule type="iconSet" priority="57">
      <iconSet showValue="0">
        <cfvo type="percent" val="0"/>
        <cfvo type="num" val="0"/>
        <cfvo type="num" val="1"/>
      </iconSet>
    </cfRule>
  </conditionalFormatting>
  <conditionalFormatting sqref="BA6:BM86">
    <cfRule type="cellIs" dxfId="2" priority="2" operator="equal">
      <formula>"KO"</formula>
    </cfRule>
    <cfRule type="cellIs" dxfId="1" priority="3" operator="equal">
      <formula>"x"</formula>
    </cfRule>
  </conditionalFormatting>
  <conditionalFormatting sqref="BA91:BM103">
    <cfRule type="cellIs" dxfId="0" priority="1" operator="equal">
      <formula>"x"</formula>
    </cfRule>
  </conditionalFormatting>
  <conditionalFormatting sqref="BF4">
    <cfRule type="iconSet" priority="51">
      <iconSet showValue="0">
        <cfvo type="percent" val="0"/>
        <cfvo type="num" val="0"/>
        <cfvo type="num" val="1"/>
      </iconSet>
    </cfRule>
  </conditionalFormatting>
  <conditionalFormatting sqref="BG4">
    <cfRule type="iconSet" priority="5">
      <iconSet showValue="0">
        <cfvo type="percent" val="0"/>
        <cfvo type="num" val="0"/>
        <cfvo type="num" val="1"/>
      </iconSe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3" id="{290913D5-E44A-4F6E-A067-E9221DA213DC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F1:AY1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3</vt:i4>
      </vt:variant>
    </vt:vector>
  </HeadingPairs>
  <TitlesOfParts>
    <vt:vector size="9" baseType="lpstr">
      <vt:lpstr>Découpage | Distribution</vt:lpstr>
      <vt:lpstr>Scènes vs Dispo</vt:lpstr>
      <vt:lpstr>Nb Répliques</vt:lpstr>
      <vt:lpstr>Personnages par scène (2)</vt:lpstr>
      <vt:lpstr>Planning mai-juin 2019</vt:lpstr>
      <vt:lpstr>Distribution originale</vt:lpstr>
      <vt:lpstr>'Découpage | Distribution'!Impression_des_titres</vt:lpstr>
      <vt:lpstr>'Personnages par scène (2)'!Impression_des_titres</vt:lpstr>
      <vt:lpstr>'Découpage | Distribution'!Zone_d_impression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Théâtre - Gestion Distribution</dc:title>
  <dc:creator>Lesage Christophe</dc:creator>
  <cp:lastModifiedBy>Lesage Christophe</cp:lastModifiedBy>
  <cp:lastPrinted>2021-10-25T11:50:12Z</cp:lastPrinted>
  <dcterms:created xsi:type="dcterms:W3CDTF">2014-10-23T08:07:23Z</dcterms:created>
  <dcterms:modified xsi:type="dcterms:W3CDTF">2023-06-15T14:11:28Z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4caec11-b272-4abb-aa21-6454bfced6b5_Enabled">
    <vt:lpwstr>true</vt:lpwstr>
  </property>
  <property fmtid="{D5CDD505-2E9C-101B-9397-08002B2CF9AE}" pid="3" name="MSIP_Label_c4caec11-b272-4abb-aa21-6454bfced6b5_SetDate">
    <vt:lpwstr>2022-01-12T10:12:21Z</vt:lpwstr>
  </property>
  <property fmtid="{D5CDD505-2E9C-101B-9397-08002B2CF9AE}" pid="4" name="MSIP_Label_c4caec11-b272-4abb-aa21-6454bfced6b5_Method">
    <vt:lpwstr>Privileged</vt:lpwstr>
  </property>
  <property fmtid="{D5CDD505-2E9C-101B-9397-08002B2CF9AE}" pid="5" name="MSIP_Label_c4caec11-b272-4abb-aa21-6454bfced6b5_Name">
    <vt:lpwstr>Internal</vt:lpwstr>
  </property>
  <property fmtid="{D5CDD505-2E9C-101B-9397-08002B2CF9AE}" pid="6" name="MSIP_Label_c4caec11-b272-4abb-aa21-6454bfced6b5_SiteId">
    <vt:lpwstr>14cb4ab4-62b8-45a2-a944-e225383ee1f9</vt:lpwstr>
  </property>
  <property fmtid="{D5CDD505-2E9C-101B-9397-08002B2CF9AE}" pid="7" name="MSIP_Label_c4caec11-b272-4abb-aa21-6454bfced6b5_ActionId">
    <vt:lpwstr>f4587a0b-21e0-41b8-afde-02b9d84367bd</vt:lpwstr>
  </property>
  <property fmtid="{D5CDD505-2E9C-101B-9397-08002B2CF9AE}" pid="8" name="MSIP_Label_c4caec11-b272-4abb-aa21-6454bfced6b5_ContentBits">
    <vt:lpwstr>0</vt:lpwstr>
  </property>
</Properties>
</file>